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TRABALHO" sheetId="1" r:id="rId4"/>
    <sheet state="visible" name="ANEXO I - MEMORIA DE CALCULO" sheetId="2" r:id="rId5"/>
  </sheets>
  <definedNames/>
  <calcPr/>
  <extLst>
    <ext uri="GoogleSheetsCustomDataVersion2">
      <go:sheetsCustomData xmlns:go="http://customooxmlschemas.google.com/" r:id="rId6" roundtripDataChecksum="5sX9IAvn6C9bv/Vl9DBrf93VFoMvSZgEQxvhcsNjgE8="/>
    </ext>
  </extLst>
</workbook>
</file>

<file path=xl/sharedStrings.xml><?xml version="1.0" encoding="utf-8"?>
<sst xmlns="http://schemas.openxmlformats.org/spreadsheetml/2006/main" count="291" uniqueCount="201">
  <si>
    <t>MINISTÉRIO DA EDUCAÇÃO</t>
  </si>
  <si>
    <t>INSTITUTO FEDERAL DE EDUCAÇÃO, CIÊNCIA E TECNOLOGIA DE MATO GROSSO</t>
  </si>
  <si>
    <r>
      <rPr>
        <rFont val="Calibri"/>
        <b/>
        <color theme="1"/>
        <sz val="12.0"/>
      </rPr>
      <t xml:space="preserve">TERMO DE ALTERAÇÃO DE PLANO DE TRABALHO Nº </t>
    </r>
    <r>
      <rPr>
        <rFont val="Calibri"/>
        <b/>
        <color rgb="FFFF0000"/>
        <sz val="12.0"/>
      </rPr>
      <t>XX/202X</t>
    </r>
  </si>
  <si>
    <t>TIPO (MARCAR TODOS QUE SE APLICAR)</t>
  </si>
  <si>
    <t>ADITIVO DE PRAZO</t>
  </si>
  <si>
    <t>ADITIVO DE VALOR</t>
  </si>
  <si>
    <t>REMANEJAMENTO</t>
  </si>
  <si>
    <t>X</t>
  </si>
  <si>
    <t>I  IDENTIFICAÇÃO</t>
  </si>
  <si>
    <t>IDENTIFICAÇÃO DO PROJETO</t>
  </si>
  <si>
    <t>Título do Projeto:</t>
  </si>
  <si>
    <t xml:space="preserve">Instituto/Faculdade: </t>
  </si>
  <si>
    <t xml:space="preserve">Departamento/Área: </t>
  </si>
  <si>
    <t>IDENTIFICAÇÃO DA UNIDADE</t>
  </si>
  <si>
    <t>Instituto Federal de Educação, Ciência e Tecnologia de Mato Grosso</t>
  </si>
  <si>
    <t>CNPJ: 10.784.782/0001-50</t>
  </si>
  <si>
    <t>Fundação de Apoio e Desenvolvimento da Universidade Federal de Mato Grosso - Fundação Uniselva</t>
  </si>
  <si>
    <t>CNPJ: 04.845.150/0001-57</t>
  </si>
  <si>
    <t>Terceiro Partícipe (quando houver)</t>
  </si>
  <si>
    <t>CNPJ:</t>
  </si>
  <si>
    <t xml:space="preserve">COORDENADOR [A] DO PROJETO </t>
  </si>
  <si>
    <t xml:space="preserve">Nome completo: </t>
  </si>
  <si>
    <t xml:space="preserve">CPF: </t>
  </si>
  <si>
    <t xml:space="preserve">SIAPE: </t>
  </si>
  <si>
    <t xml:space="preserve">Telefone: </t>
  </si>
  <si>
    <t xml:space="preserve">E-mail: </t>
  </si>
  <si>
    <t>Número de Registro na Fundação de Apoio:</t>
  </si>
  <si>
    <t>Prazo de Execução Original</t>
  </si>
  <si>
    <t>Inicio</t>
  </si>
  <si>
    <t>Término</t>
  </si>
  <si>
    <t>Prazo de Execução Pleiteado</t>
  </si>
  <si>
    <t>Valor original do projeto [R$]</t>
  </si>
  <si>
    <t>Valor a ser aditivado</t>
  </si>
  <si>
    <t>Novo valor total</t>
  </si>
  <si>
    <r>
      <rPr>
        <rFont val="Calibri"/>
        <b/>
        <color theme="1"/>
        <sz val="11.0"/>
      </rPr>
      <t xml:space="preserve">NOVO CRONOGRAMA DE EXECUÇÃO  </t>
    </r>
    <r>
      <rPr>
        <rFont val="Calibri"/>
        <b/>
        <color rgb="FFFFFF00"/>
        <sz val="11.0"/>
      </rPr>
      <t>(Caso não esteje pleiteando alteração do cronograma, deixar este quadro em branco)</t>
    </r>
  </si>
  <si>
    <t>META</t>
  </si>
  <si>
    <t>ETAPA</t>
  </si>
  <si>
    <t>DESCRIÇÃO</t>
  </si>
  <si>
    <t>MÊS INÍCIO</t>
  </si>
  <si>
    <t>MÊS FINAL</t>
  </si>
  <si>
    <t>1.1</t>
  </si>
  <si>
    <t>Descrever etapa 1.1, de forma sucinta, objetiva e monitorável</t>
  </si>
  <si>
    <t>Mês x</t>
  </si>
  <si>
    <t>II PREVISÃO DE RECEITAS</t>
  </si>
  <si>
    <t>FONTES</t>
  </si>
  <si>
    <t>(EM R$ 1,00)</t>
  </si>
  <si>
    <t>ESPECIFICAÇÃO</t>
  </si>
  <si>
    <t>QTD.</t>
  </si>
  <si>
    <t>VALOR UNITÁRIO</t>
  </si>
  <si>
    <t>VALOR TOTAL</t>
  </si>
  <si>
    <t>Valor total aprovado no Plano de Trabalho original (ou o aprovado no último termo de alteração com aditivo de valor)</t>
  </si>
  <si>
    <t>Valor do aditivo pleiteado</t>
  </si>
  <si>
    <t>TOTAL DO PROJETO sem descontos de ressarcimento e DOA</t>
  </si>
  <si>
    <t xml:space="preserve">RESSARCIMENTO AO IFMT PELOS SEUS BENS TANGÍVEIS E INTANGÍVEIS </t>
  </si>
  <si>
    <t>..RESSARCIMENTO À CONTA ÚNICA DO IFMT POR MEIO DE GRU</t>
  </si>
  <si>
    <t>1.2</t>
  </si>
  <si>
    <t>..RESSARCIMENTO À UNIDADE DE ORIGEM DO PROJETO (PGA)</t>
  </si>
  <si>
    <t>TOTAL DE RESSARCIMENTO</t>
  </si>
  <si>
    <t>DESPESAS OPERACIONAIS ADMINISTRATIVAS (DOA) DA FUNDAÇÃO DE APOIO</t>
  </si>
  <si>
    <t>..DOA (ATÉ 15%)</t>
  </si>
  <si>
    <t>TOTAL DE DESPESAS OPERACIONAIS ADMINISTRATIVAS</t>
  </si>
  <si>
    <t>VALOR DISPONÍVEL PARA EXECUÇÃO DO PROJETO</t>
  </si>
  <si>
    <t>III PREVISÃO DE DESPESAS [R$ 1,00] [VER MEMÓRIA DE CALCULO]</t>
  </si>
  <si>
    <t>DESPESAS DE CUSTEIO</t>
  </si>
  <si>
    <t>PLANO DE APLICAÇÃO APROVADO</t>
  </si>
  <si>
    <t>ALTERAÇÕES PROPOSTAS</t>
  </si>
  <si>
    <t>PLANO DE APLICAÇÃO PROPOSTO</t>
  </si>
  <si>
    <t>Pessoal e Encargos [CLT]</t>
  </si>
  <si>
    <t>Passagens</t>
  </si>
  <si>
    <t>Serviços de Terceiros - Pessoa Jurídica</t>
  </si>
  <si>
    <t>Material de Consumo</t>
  </si>
  <si>
    <t>Diárias</t>
  </si>
  <si>
    <t>Serviço Terceiros - Pessoa Física - Prestador de Serviço Autônomo (Total/ Valor Bruto com os encargos de INSS, ISSQN e IR (se for o caso) a deduzir)</t>
  </si>
  <si>
    <t>Bolsa Extensão - específicas pelo FNDE/Pronatec (Lei n.º 12.513/2011)</t>
  </si>
  <si>
    <t>Bolsa (Lei nº 8958/2004) - vínculo com o IFMT</t>
  </si>
  <si>
    <t>Bolsa Inovação Tecnológica [Lei 13243 de 11 de janeiro de 2016] - vínculo com o IFMT (Projetos cadastrados na Agência de Inovação Tecnológica)</t>
  </si>
  <si>
    <t>Bolsa Estágio (Lei nº 11.788/2008 - Lei do Estágio)</t>
  </si>
  <si>
    <t>DESPESAS DE CAPITAL (INVESTIMENTO)</t>
  </si>
  <si>
    <t>Equipamentos e Material Permanente</t>
  </si>
  <si>
    <t>Obras e Instalações</t>
  </si>
  <si>
    <t>SUBTOTAL PROJETO</t>
  </si>
  <si>
    <t>..RESSARCIMENTO À UNIDADE DE ORIGEM DO PROJETO [PGA]</t>
  </si>
  <si>
    <t>TOTAL DO PROJETO [SUBTOTAL  + RESSARCIMENTO + DESPESAS OPERACIONAIS]</t>
  </si>
  <si>
    <t xml:space="preserve">IV - JUSTIFICATIVA DO REMANEJAMENTO DE DESPESAS DO QUADRO III:     </t>
  </si>
  <si>
    <r>
      <rPr>
        <rFont val="Calibri,Arial"/>
        <b/>
        <color rgb="FF000000"/>
        <sz val="11.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Calibri,Arial"/>
        <b val="0"/>
        <color rgb="FFFF0000"/>
        <sz val="11.0"/>
      </rPr>
      <t>- Necessidade de criação de uma nova função de bolsista para atender o campus xxx, xxxx;                                                                                                                                                                                                                                                                 -Necessidade de aquisição de equipamento que não foi possível prever antes de iniciar a execução do Projeto;                                                                                                                                                                                                                              - Oportunidade de incluir participantes voluntários para  contribuir na execução do projeto;                                                                                                                                                                                                                                                                               - xxxxxxxxxxxxxx</t>
    </r>
  </si>
  <si>
    <r>
      <rPr>
        <rFont val="Calibri"/>
        <b/>
        <color theme="1"/>
        <sz val="11.0"/>
      </rPr>
      <t xml:space="preserve">V - DETALHAMENTO E JUSTIFICATIVA DO INVESTIMENTO </t>
    </r>
    <r>
      <rPr>
        <rFont val="Calibri"/>
        <b val="0"/>
        <color rgb="FFFF9900"/>
        <sz val="11.0"/>
      </rPr>
      <t>(Caso não esteja pleiteando alteração no investimento, deixar em branco este quadro)</t>
    </r>
  </si>
  <si>
    <t>Qtde</t>
  </si>
  <si>
    <t>Identificação (equipamentos, móveis, obras, reformas, etc..)</t>
  </si>
  <si>
    <t>PREVISÃO AQUISIÇÃO/ENTREGA*</t>
  </si>
  <si>
    <t>VL.UNIT APROVADO</t>
  </si>
  <si>
    <t>VALOR TOTAL PLANO DE APLICAÇÃO APROVADO</t>
  </si>
  <si>
    <t>Impressora xxxx</t>
  </si>
  <si>
    <t>Mês 4</t>
  </si>
  <si>
    <t>Reforma de Laboratório de análise quimica - bloco xxx</t>
  </si>
  <si>
    <t>Mês 10</t>
  </si>
  <si>
    <t xml:space="preserve">TOTAL </t>
  </si>
  <si>
    <r>
      <rPr>
        <rFont val="Calibri"/>
        <color theme="1"/>
        <sz val="11.0"/>
      </rPr>
      <t xml:space="preserve">Justificativa: </t>
    </r>
    <r>
      <rPr>
        <rFont val="Calibri"/>
        <color rgb="FFFF0000"/>
        <sz val="11.0"/>
      </rPr>
      <t>Surgiu a necessidade de uma reforma na bancada do laboratório de análise usada para execução do projeto, e não será mais necessária a aquisição de uma das duas impressoras pleiteadas no plano de trabalho aprovado</t>
    </r>
    <r>
      <rPr>
        <rFont val="Calibri"/>
        <color theme="1"/>
        <sz val="11.0"/>
      </rPr>
      <t>.</t>
    </r>
  </si>
  <si>
    <t>VI - ASSINATURA DO COORDENADOR DO PROJETO</t>
  </si>
  <si>
    <r>
      <rPr>
        <rFont val="Calibri"/>
        <color rgb="FFFF0000"/>
        <sz val="11.0"/>
      </rPr>
      <t>Município - MT</t>
    </r>
    <r>
      <rPr>
        <rFont val="Calibri"/>
        <color theme="1"/>
        <sz val="11.0"/>
      </rPr>
      <t>, ...............de.........................................................202</t>
    </r>
    <r>
      <rPr>
        <rFont val="Calibri"/>
        <color rgb="FFFF0000"/>
        <sz val="11.0"/>
      </rPr>
      <t>X.</t>
    </r>
  </si>
  <si>
    <t>_______________________________________________________________________</t>
  </si>
  <si>
    <t>Coordenador (a)</t>
  </si>
  <si>
    <r>
      <rPr>
        <rFont val="Calibri"/>
        <color rgb="FFFF0000"/>
        <sz val="11.0"/>
      </rPr>
      <t>Município - MT</t>
    </r>
    <r>
      <rPr>
        <rFont val="Calibri"/>
        <color theme="1"/>
        <sz val="11.0"/>
      </rPr>
      <t>, ...............de.........................................................202</t>
    </r>
    <r>
      <rPr>
        <rFont val="Calibri"/>
        <color rgb="FFFF0000"/>
        <sz val="11.0"/>
      </rPr>
      <t>X</t>
    </r>
    <r>
      <rPr>
        <rFont val="Calibri"/>
        <color theme="1"/>
        <sz val="11.0"/>
      </rPr>
      <t>.</t>
    </r>
  </si>
  <si>
    <t>Proponente (Reitor ou Diretor do Campus )</t>
  </si>
  <si>
    <r>
      <rPr>
        <rFont val="Calibri"/>
        <color rgb="FFFF0000"/>
        <sz val="11.0"/>
      </rPr>
      <t>Município - MT</t>
    </r>
    <r>
      <rPr>
        <rFont val="Calibri"/>
        <color theme="1"/>
        <sz val="11.0"/>
      </rPr>
      <t>, ...............de.........................................................202</t>
    </r>
    <r>
      <rPr>
        <rFont val="Calibri"/>
        <color rgb="FFFF0000"/>
        <sz val="11.0"/>
      </rPr>
      <t>X.</t>
    </r>
  </si>
  <si>
    <t>Setor responsavel pela área do projeto na unidade (Pró-reitoria ou setor no campus )</t>
  </si>
  <si>
    <t>MEMÓRIA DE CÁLCULO</t>
  </si>
  <si>
    <t>ESPECIFICAÇÕES</t>
  </si>
  <si>
    <t>SITUAÇÃO</t>
  </si>
  <si>
    <t xml:space="preserve">ITEM 1 - NATUREZA DA DESPESA - PESSOAL E ENCARGOS (CLT) </t>
  </si>
  <si>
    <t>Sub Total</t>
  </si>
  <si>
    <t>Encargos (86%)</t>
  </si>
  <si>
    <t>TOTAL ITEM - 1</t>
  </si>
  <si>
    <t>ITEM 2 - NATUREZA DA DESPESA - PASSAGENS</t>
  </si>
  <si>
    <t>LEGENDA</t>
  </si>
  <si>
    <t>Passagem [terrestre / aérea]</t>
  </si>
  <si>
    <t>TOTAL ITEM - 2</t>
  </si>
  <si>
    <t>ITEM 3 - NATUREZA DA DESPESA - SERVIÇOS DE TERCEIROS PESSOA JURÍDICA</t>
  </si>
  <si>
    <t>Link Portaria Nº448, de 13/09/2002 - da Secretaria do Tesouro Nacional</t>
  </si>
  <si>
    <t>.Serviços de fornecimento de alimentação</t>
  </si>
  <si>
    <t xml:space="preserve">.Manutenção e conservação de bens imóveis </t>
  </si>
  <si>
    <t xml:space="preserve">.Manutenção e conservação de maquinas e equipamentos </t>
  </si>
  <si>
    <t xml:space="preserve">.Manutenção e conservação de veículos </t>
  </si>
  <si>
    <t xml:space="preserve">.Exposições, congressos e conferências </t>
  </si>
  <si>
    <t xml:space="preserve">.Serviços gráficos </t>
  </si>
  <si>
    <t xml:space="preserve">.Serviços de copias e reprodução de documentos  </t>
  </si>
  <si>
    <t xml:space="preserve">.Serviços de comunicação em geral </t>
  </si>
  <si>
    <t>.Serviços de analises e pesquisas científicas</t>
  </si>
  <si>
    <r>
      <rPr>
        <rFont val="Calibri"/>
        <color theme="1"/>
        <sz val="9.0"/>
      </rPr>
      <t xml:space="preserve">.Serviços de seguros em geral  </t>
    </r>
    <r>
      <rPr>
        <rFont val="Calibri"/>
        <b/>
        <i/>
        <color rgb="FFFF0000"/>
        <sz val="9.0"/>
      </rPr>
      <t>[R$15,00 por pessoa/por mês]</t>
    </r>
  </si>
  <si>
    <t>.Combustíveis e Lubrificantes Automotivos</t>
  </si>
  <si>
    <r>
      <rPr>
        <rFont val="Calibri"/>
        <color theme="1"/>
        <sz val="9.0"/>
      </rPr>
      <t>.Outros Serviços de Terceiros- Pessoa Jurídica [</t>
    </r>
    <r>
      <rPr>
        <rFont val="Calibri"/>
        <color rgb="FFFF0000"/>
        <sz val="9.0"/>
      </rPr>
      <t>despesas bancária</t>
    </r>
    <r>
      <rPr>
        <rFont val="Calibri"/>
        <color theme="1"/>
        <sz val="9.0"/>
      </rPr>
      <t>s,</t>
    </r>
    <r>
      <rPr>
        <rFont val="Calibri"/>
        <color rgb="FFFF0000"/>
        <sz val="9.0"/>
      </rPr>
      <t xml:space="preserve"> taxas veiculares</t>
    </r>
    <r>
      <rPr>
        <rFont val="Calibri"/>
        <color theme="1"/>
        <sz val="9.0"/>
      </rPr>
      <t xml:space="preserve"> e locação de veículos]</t>
    </r>
  </si>
  <si>
    <t>TOTAL ITEM - 3</t>
  </si>
  <si>
    <t>ITEM 4 - NATUREZA DA DESPESA - MATERIAL DE CONSUMO</t>
  </si>
  <si>
    <r>
      <rPr>
        <rFont val="Calibri"/>
        <color theme="1"/>
        <sz val="9.0"/>
      </rPr>
      <t>..Materiais de expediente</t>
    </r>
    <r>
      <rPr>
        <rFont val="Calibri"/>
        <color rgb="FF000000"/>
        <sz val="9.0"/>
      </rPr>
      <t xml:space="preserve"> </t>
    </r>
  </si>
  <si>
    <t>..Material de processamento de dados</t>
  </si>
  <si>
    <r>
      <rPr>
        <rFont val="Calibri"/>
        <color theme="1"/>
        <sz val="9.0"/>
      </rPr>
      <t>..Gêneros de alimentação</t>
    </r>
    <r>
      <rPr>
        <rFont val="Calibri"/>
        <color rgb="FF000000"/>
        <sz val="9.0"/>
      </rPr>
      <t xml:space="preserve"> </t>
    </r>
  </si>
  <si>
    <r>
      <rPr>
        <rFont val="Calibri"/>
        <color theme="1"/>
        <sz val="9.0"/>
      </rPr>
      <t>..Material químico</t>
    </r>
    <r>
      <rPr>
        <rFont val="Calibri"/>
        <color rgb="FF000000"/>
        <sz val="9.0"/>
      </rPr>
      <t xml:space="preserve"> </t>
    </r>
  </si>
  <si>
    <r>
      <rPr>
        <rFont val="Calibri"/>
        <color theme="1"/>
        <sz val="9.0"/>
      </rPr>
      <t>..Material laboratorial</t>
    </r>
    <r>
      <rPr>
        <rFont val="Calibri"/>
        <color rgb="FF000000"/>
        <sz val="9.0"/>
      </rPr>
      <t xml:space="preserve"> </t>
    </r>
  </si>
  <si>
    <r>
      <rPr>
        <rFont val="Calibri"/>
        <color theme="1"/>
        <sz val="9.0"/>
      </rPr>
      <t>..Material hospitalar</t>
    </r>
    <r>
      <rPr>
        <rFont val="Calibri"/>
        <color rgb="FF000000"/>
        <sz val="9.0"/>
      </rPr>
      <t xml:space="preserve"> </t>
    </r>
  </si>
  <si>
    <r>
      <rPr>
        <rFont val="Calibri"/>
        <color theme="1"/>
        <sz val="9.0"/>
      </rPr>
      <t>..Uniformes, Tecidos e aviamentos</t>
    </r>
    <r>
      <rPr>
        <rFont val="Calibri"/>
        <color rgb="FF000000"/>
        <sz val="9.0"/>
      </rPr>
      <t xml:space="preserve"> </t>
    </r>
  </si>
  <si>
    <t>..Material de Proteção e segurança</t>
  </si>
  <si>
    <t>..Material elétrico e eletrônico</t>
  </si>
  <si>
    <r>
      <rPr>
        <rFont val="Calibri"/>
        <color theme="1"/>
        <sz val="9.0"/>
      </rPr>
      <t>..Material para manutenção de veículos</t>
    </r>
    <r>
      <rPr>
        <rFont val="Calibri"/>
        <color rgb="FF000000"/>
        <sz val="9.0"/>
      </rPr>
      <t xml:space="preserve"> </t>
    </r>
  </si>
  <si>
    <t>..Sementes, mudas de plantas e insumos</t>
  </si>
  <si>
    <t>..Aquisição de software de base</t>
  </si>
  <si>
    <r>
      <rPr>
        <rFont val="Calibri"/>
        <color theme="1"/>
        <sz val="9.0"/>
      </rPr>
      <t>..Material técnico para seleção e treinamento</t>
    </r>
    <r>
      <rPr>
        <rFont val="Calibri"/>
        <color rgb="FF000000"/>
        <sz val="9.0"/>
      </rPr>
      <t xml:space="preserve"> </t>
    </r>
  </si>
  <si>
    <t xml:space="preserve">..Outros Materiais de Consumo </t>
  </si>
  <si>
    <t>TOTAL ITEM - 4</t>
  </si>
  <si>
    <t>ITEM 5 - NATUREZA DA DESPESA - DIÁRIAS</t>
  </si>
  <si>
    <t>TABELA DE DIÁRIA DA UFMT</t>
  </si>
  <si>
    <t>Diárias (Quantificar)</t>
  </si>
  <si>
    <t>TOTAL ITEM - 5</t>
  </si>
  <si>
    <t>ITEM 6 - NATUREZA DA DESPESA - SERVIÇOS TERCEIROS - PESSOA FÍSICA - PRESTADOR DE SERVIÇO AUTÔNOMO  (TOTAL/VALOR BRUTO COM OS ENCARGOS DE INSS, ISSQN, E IR (SE FOR O CASO A DEDUZIR)</t>
  </si>
  <si>
    <t>Tabela Cálculo</t>
  </si>
  <si>
    <t>Descrição do serviço...</t>
  </si>
  <si>
    <t>sub total prestadores de serviços</t>
  </si>
  <si>
    <t>Encargos sociais (20%) INSS - Patronal</t>
  </si>
  <si>
    <t>TOTAL ITEM - 6</t>
  </si>
  <si>
    <t>ITEM 7 - NATUREZA DA DESPESA - BOLSAS FNDE/Pronatec [Lei n. 12.513/2011] - VÍNCULO COM O IFMT</t>
  </si>
  <si>
    <t>Coordenador Adjunto de xxx</t>
  </si>
  <si>
    <t>TOTAL ITEM - 7</t>
  </si>
  <si>
    <t>ITEM 8 - NATUREZA DA DESPESA - BOLSA COM ENCARGOS (LEI 8958/1994)</t>
  </si>
  <si>
    <t>TOTAL ITEM - 8</t>
  </si>
  <si>
    <t>ITEM 9 - NATUREZA DA DESPESA - BOLSA INOVAÇÃO TECNOLÓGICA [LEI 13.243 DE 11/01/2016]</t>
  </si>
  <si>
    <t>Apoio acadêmico</t>
  </si>
  <si>
    <t>TOTAL ITEM - 9</t>
  </si>
  <si>
    <t>ITEM 10 - NATUREZA DA DESPESA - BOLSA ESTÁGIO (LEI Nº 11.788/2008 - LEI DO ESTAGIO)</t>
  </si>
  <si>
    <t>LEI Nº 11.788/2008 - LEI DO ESTAGIO</t>
  </si>
  <si>
    <t>TOTAL ITEM - 10</t>
  </si>
  <si>
    <t>ITEM 11 - NATUREZA DA DESPESA - EQUIPAMENTO E MATERIAL PERMANENTE</t>
  </si>
  <si>
    <t>Aparelhos de medição e orientação</t>
  </si>
  <si>
    <t>Aparelhos e Equipamentos de Comunicação</t>
  </si>
  <si>
    <t>Aparelhos, Equipamentos, Utensílios Médico-Odontológico, laboratorial e Hospitalar</t>
  </si>
  <si>
    <t>Aparelhos e Equipamentos para Esportes e Diversões</t>
  </si>
  <si>
    <t>Aparelhos e Utensílios Domésticos</t>
  </si>
  <si>
    <t>Coleções e Materiais Bibliográficos</t>
  </si>
  <si>
    <t>Embarcações</t>
  </si>
  <si>
    <t>Equipamentos de Manobra e Patrulhamento</t>
  </si>
  <si>
    <t>Equipamentos de Proteção, Segurança e socorro</t>
  </si>
  <si>
    <t>Instrumentos Musicais e Artísticos</t>
  </si>
  <si>
    <t>Maquina e equipamentos de natureza Industrial</t>
  </si>
  <si>
    <t>Máquinas e Equipamentos Energéticos</t>
  </si>
  <si>
    <t>Máquinas e Equipamentos Gráficos</t>
  </si>
  <si>
    <t>Equipamentos para áudio, vídeo e foto</t>
  </si>
  <si>
    <t>Máquinas e utensílios e equipamentos diversos</t>
  </si>
  <si>
    <t>Equipamentos de processamento de dados</t>
  </si>
  <si>
    <t>Máquinas, ferramentas e utensílios de oficina</t>
  </si>
  <si>
    <t>Equipamentos e utensílios hidráulicos e elétricos</t>
  </si>
  <si>
    <t>Máquinas e Equipamentos Agrícola rodoviários</t>
  </si>
  <si>
    <t>Mobiliário em geral</t>
  </si>
  <si>
    <t>Outros Equipamentos e Materiais Permanentes</t>
  </si>
  <si>
    <t>TOTAL ITEM - 11</t>
  </si>
  <si>
    <t>ITEM 12 - NATUREZA DA DESPESA - OBRAS E INSTALAÇÕES</t>
  </si>
  <si>
    <t>TOTAL ITEM - 12</t>
  </si>
  <si>
    <t>TOTAL DO PROJETO [Itens 1 + 2 + 3 + 4 + 5 + 6 + 7 + 8 + 9 + 10 + 11+12]</t>
  </si>
  <si>
    <t>ITEM 13 - NATUREZA DA DESPESA - RESSARCIMENTO AO IFMT PELOS SEUS BENS TANGÍVEIS E INTANGÍVEIS</t>
  </si>
  <si>
    <t>..RESSARCIMENTO À CONTA ÚNICA DA UNIVERSIDADE POR MEIO DE GRU</t>
  </si>
  <si>
    <t>TOTAL ITEM - 13</t>
  </si>
  <si>
    <t>ITEM 14 - DESPESAS OPERACIONAIS ADMINISTRATIVAS (DOA) DA FUNDAÇÃO DE APOIO</t>
  </si>
  <si>
    <t>TOTAL ITEM - 14</t>
  </si>
  <si>
    <t>TOTAL GERAL</t>
  </si>
  <si>
    <t>Coordenador(a) do Projeto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</si>
</sst>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R$&quot;\ #,##0.00"/>
    <numFmt numFmtId="165" formatCode="_-&quot;R$&quot;\ * #,##0.00_-;\-&quot;R$&quot;\ * #,##0.00_-;_-&quot;R$&quot;\ * &quot;-&quot;??_-;_-@"/>
    <numFmt numFmtId="166" formatCode="_-* #,##0.00_-;\-* #,##0.00_-;_-* &quot;-&quot;??_-;_-@"/>
  </numFmts>
  <fonts count="39">
    <font>
      <sz val="11.0"/>
      <color theme="1"/>
      <name val="Calibri"/>
      <scheme val="minor"/>
    </font>
    <font>
      <sz val="11.0"/>
      <color theme="1"/>
      <name val="Calibri"/>
    </font>
    <font>
      <sz val="10.0"/>
      <color theme="1"/>
      <name val="Calibri"/>
    </font>
    <font>
      <b/>
      <sz val="10.0"/>
      <color theme="1"/>
      <name val="Calibri"/>
    </font>
    <font>
      <b/>
      <sz val="12.0"/>
      <color theme="1"/>
      <name val="Calibri"/>
    </font>
    <font>
      <sz val="11.0"/>
      <color theme="1"/>
      <name val="Helvetica Neue"/>
    </font>
    <font>
      <b/>
      <sz val="10.0"/>
      <color theme="1"/>
      <name val="Helvetica Neue"/>
    </font>
    <font>
      <b/>
      <sz val="12.0"/>
      <color theme="1"/>
      <name val="Helvetica Neue"/>
    </font>
    <font>
      <b/>
      <sz val="16.0"/>
      <color theme="1"/>
      <name val="Calibri"/>
    </font>
    <font/>
    <font>
      <b/>
      <sz val="35.0"/>
      <color theme="1"/>
      <name val="Calibri"/>
    </font>
    <font>
      <sz val="35.0"/>
      <color rgb="FFFF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sz val="65.0"/>
      <color theme="1"/>
      <name val="Calibri"/>
    </font>
    <font>
      <sz val="16.0"/>
      <color theme="1"/>
      <name val="Calibri"/>
    </font>
    <font>
      <sz val="16.0"/>
      <color rgb="FFFF0000"/>
      <name val="Calibri"/>
    </font>
    <font>
      <b/>
      <sz val="20.0"/>
      <color rgb="FFFF0000"/>
      <name val="Calibri"/>
    </font>
    <font>
      <b/>
      <sz val="9.0"/>
      <color rgb="FFFF0000"/>
      <name val="Calibri"/>
    </font>
    <font>
      <b/>
      <sz val="11.0"/>
      <color rgb="FFFF0000"/>
      <name val="Calibri"/>
    </font>
    <font>
      <sz val="12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7.0"/>
      <color theme="1"/>
      <name val="Calibri"/>
    </font>
    <font>
      <b/>
      <sz val="11.0"/>
      <color rgb="FF000000"/>
      <name val="Calibri"/>
    </font>
    <font>
      <color theme="1"/>
      <name val="Calibri"/>
    </font>
    <font>
      <strike/>
      <sz val="11.0"/>
      <color theme="1"/>
      <name val="Calibri"/>
    </font>
    <font>
      <sz val="6.0"/>
      <color theme="1"/>
      <name val="Helvetica Neue"/>
    </font>
    <font>
      <b/>
      <sz val="23.0"/>
      <color theme="1"/>
      <name val="Calibri"/>
    </font>
    <font>
      <b/>
      <sz val="8.0"/>
      <color theme="1"/>
      <name val="Calibri"/>
    </font>
    <font>
      <b/>
      <sz val="7.0"/>
      <color theme="1"/>
      <name val="Calibri"/>
    </font>
    <font>
      <b/>
      <sz val="9.0"/>
      <color theme="1"/>
      <name val="Calibri"/>
    </font>
    <font>
      <b/>
      <u/>
      <sz val="8.0"/>
      <color theme="10"/>
      <name val="Calibri"/>
    </font>
    <font>
      <sz val="9.0"/>
      <color theme="1"/>
      <name val="Calibri"/>
    </font>
    <font>
      <sz val="10.0"/>
      <color rgb="FFFF0000"/>
      <name val="Calibri"/>
    </font>
    <font>
      <u/>
      <sz val="11.0"/>
      <color theme="10"/>
      <name val="Calibri"/>
    </font>
    <font>
      <b/>
      <u/>
      <sz val="9.0"/>
      <color theme="10"/>
      <name val="Calibri"/>
    </font>
    <font>
      <b/>
      <i/>
      <sz val="9.0"/>
      <color theme="1"/>
      <name val="Calibri"/>
    </font>
    <font>
      <b/>
      <u/>
      <sz val="9.0"/>
      <color theme="1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A5A5A5"/>
        <bgColor rgb="FFA5A5A5"/>
      </patternFill>
    </fill>
  </fills>
  <borders count="7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dotted">
        <color rgb="FF000000"/>
      </left>
      <right style="dotted">
        <color rgb="FF000000"/>
      </right>
      <top style="dotted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dotted">
        <color rgb="FF000000"/>
      </left>
      <right style="dotted">
        <color rgb="FF000000"/>
      </right>
      <bottom style="dotted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</border>
    <border>
      <top style="dotted">
        <color rgb="FF000000"/>
      </top>
    </border>
    <border>
      <right style="dotted">
        <color rgb="FF000000"/>
      </right>
      <top style="dotted">
        <color rgb="FF000000"/>
      </top>
    </border>
    <border>
      <left style="dotted">
        <color rgb="FF000000"/>
      </left>
    </border>
    <border>
      <right style="dotted">
        <color rgb="FF000000"/>
      </right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top/>
      <bottom style="thin">
        <color rgb="FF000000"/>
      </bottom>
    </border>
    <border>
      <left style="dotted">
        <color rgb="FF000000"/>
      </left>
      <bottom style="dotted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dotted">
        <color rgb="FF000000"/>
      </top>
      <bottom style="dotted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1" fillId="0" fontId="8" numFmtId="0" xfId="0" applyAlignment="1" applyBorder="1" applyFont="1">
      <alignment horizontal="center" vertical="center"/>
    </xf>
    <xf borderId="2" fillId="0" fontId="9" numFmtId="0" xfId="0" applyBorder="1" applyFont="1"/>
    <xf borderId="3" fillId="0" fontId="10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 vertical="center"/>
    </xf>
    <xf borderId="3" fillId="0" fontId="11" numFmtId="0" xfId="0" applyAlignment="1" applyBorder="1" applyFont="1">
      <alignment horizontal="center" vertical="center"/>
    </xf>
    <xf borderId="4" fillId="0" fontId="9" numFmtId="0" xfId="0" applyBorder="1" applyFont="1"/>
    <xf borderId="5" fillId="0" fontId="9" numFmtId="0" xfId="0" applyBorder="1" applyFont="1"/>
    <xf borderId="6" fillId="0" fontId="9" numFmtId="0" xfId="0" applyBorder="1" applyFont="1"/>
    <xf borderId="0" fillId="0" fontId="6" numFmtId="0" xfId="0" applyAlignment="1" applyFont="1">
      <alignment horizontal="left" vertical="center"/>
    </xf>
    <xf borderId="7" fillId="2" fontId="12" numFmtId="0" xfId="0" applyAlignment="1" applyBorder="1" applyFill="1" applyFont="1">
      <alignment horizontal="left" vertical="center"/>
    </xf>
    <xf borderId="8" fillId="0" fontId="9" numFmtId="0" xfId="0" applyBorder="1" applyFont="1"/>
    <xf borderId="9" fillId="0" fontId="9" numFmtId="0" xfId="0" applyBorder="1" applyFont="1"/>
    <xf borderId="7" fillId="0" fontId="2" numFmtId="0" xfId="0" applyAlignment="1" applyBorder="1" applyFont="1">
      <alignment horizontal="left" vertical="center"/>
    </xf>
    <xf borderId="10" fillId="0" fontId="8" numFmtId="0" xfId="0" applyAlignment="1" applyBorder="1" applyFont="1">
      <alignment horizontal="center" shrinkToFit="0" vertical="center" wrapText="1"/>
    </xf>
    <xf borderId="11" fillId="0" fontId="9" numFmtId="0" xfId="0" applyBorder="1" applyFont="1"/>
    <xf borderId="12" fillId="0" fontId="9" numFmtId="0" xfId="0" applyBorder="1" applyFont="1"/>
    <xf borderId="13" fillId="0" fontId="9" numFmtId="0" xfId="0" applyBorder="1" applyFont="1"/>
    <xf borderId="14" fillId="0" fontId="9" numFmtId="0" xfId="0" applyBorder="1" applyFont="1"/>
    <xf borderId="15" fillId="0" fontId="1" numFmtId="0" xfId="0" applyAlignment="1" applyBorder="1" applyFont="1">
      <alignment horizontal="left" vertical="center"/>
    </xf>
    <xf borderId="16" fillId="0" fontId="9" numFmtId="0" xfId="0" applyBorder="1" applyFont="1"/>
    <xf borderId="17" fillId="0" fontId="9" numFmtId="0" xfId="0" applyBorder="1" applyFont="1"/>
    <xf borderId="15" fillId="0" fontId="1" numFmtId="0" xfId="0" applyAlignment="1" applyBorder="1" applyFont="1">
      <alignment horizontal="left" shrinkToFit="0" vertical="center" wrapText="1"/>
    </xf>
    <xf borderId="15" fillId="0" fontId="13" numFmtId="0" xfId="0" applyAlignment="1" applyBorder="1" applyFont="1">
      <alignment horizontal="left" shrinkToFit="0" vertical="center" wrapText="1"/>
    </xf>
    <xf borderId="15" fillId="0" fontId="13" numFmtId="0" xfId="0" applyAlignment="1" applyBorder="1" applyFont="1">
      <alignment horizontal="left" vertical="center"/>
    </xf>
    <xf borderId="18" fillId="2" fontId="12" numFmtId="0" xfId="0" applyAlignment="1" applyBorder="1" applyFont="1">
      <alignment horizontal="left" vertical="center"/>
    </xf>
    <xf borderId="19" fillId="0" fontId="9" numFmtId="0" xfId="0" applyBorder="1" applyFont="1"/>
    <xf borderId="20" fillId="0" fontId="9" numFmtId="0" xfId="0" applyBorder="1" applyFont="1"/>
    <xf borderId="21" fillId="0" fontId="1" numFmtId="0" xfId="0" applyAlignment="1" applyBorder="1" applyFont="1">
      <alignment horizontal="center" vertical="center"/>
    </xf>
    <xf borderId="22" fillId="0" fontId="9" numFmtId="0" xfId="0" applyBorder="1" applyFont="1"/>
    <xf borderId="23" fillId="3" fontId="12" numFmtId="0" xfId="0" applyAlignment="1" applyBorder="1" applyFill="1" applyFont="1">
      <alignment horizontal="center" vertical="center"/>
    </xf>
    <xf borderId="24" fillId="0" fontId="9" numFmtId="0" xfId="0" applyBorder="1" applyFont="1"/>
    <xf borderId="25" fillId="0" fontId="9" numFmtId="0" xfId="0" applyBorder="1" applyFont="1"/>
    <xf borderId="10" fillId="0" fontId="14" numFmtId="3" xfId="0" applyAlignment="1" applyBorder="1" applyFont="1" applyNumberFormat="1">
      <alignment horizontal="center" vertical="center"/>
    </xf>
    <xf borderId="26" fillId="0" fontId="1" numFmtId="0" xfId="0" applyAlignment="1" applyBorder="1" applyFont="1">
      <alignment horizontal="center" vertical="center"/>
    </xf>
    <xf borderId="27" fillId="0" fontId="9" numFmtId="0" xfId="0" applyBorder="1" applyFont="1"/>
    <xf borderId="28" fillId="0" fontId="1" numFmtId="0" xfId="0" applyAlignment="1" applyBorder="1" applyFont="1">
      <alignment horizontal="center" vertical="center"/>
    </xf>
    <xf borderId="15" fillId="0" fontId="15" numFmtId="14" xfId="0" applyAlignment="1" applyBorder="1" applyFont="1" applyNumberFormat="1">
      <alignment horizontal="center" vertical="center"/>
    </xf>
    <xf borderId="29" fillId="3" fontId="12" numFmtId="0" xfId="0" applyAlignment="1" applyBorder="1" applyFont="1">
      <alignment horizontal="center" vertical="center"/>
    </xf>
    <xf borderId="30" fillId="0" fontId="9" numFmtId="0" xfId="0" applyBorder="1" applyFont="1"/>
    <xf borderId="31" fillId="0" fontId="9" numFmtId="0" xfId="0" applyBorder="1" applyFont="1"/>
    <xf borderId="32" fillId="0" fontId="9" numFmtId="0" xfId="0" applyBorder="1" applyFont="1"/>
    <xf borderId="7" fillId="0" fontId="16" numFmtId="14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left" vertical="center"/>
    </xf>
    <xf borderId="18" fillId="3" fontId="4" numFmtId="0" xfId="0" applyAlignment="1" applyBorder="1" applyFont="1">
      <alignment horizontal="center" shrinkToFit="0" vertical="center" wrapText="1"/>
    </xf>
    <xf borderId="7" fillId="3" fontId="4" numFmtId="0" xfId="0" applyAlignment="1" applyBorder="1" applyFont="1">
      <alignment horizontal="center" vertical="center"/>
    </xf>
    <xf borderId="28" fillId="0" fontId="17" numFmtId="164" xfId="0" applyAlignment="1" applyBorder="1" applyFont="1" applyNumberFormat="1">
      <alignment horizontal="center" shrinkToFit="0" vertical="center" wrapText="1"/>
    </xf>
    <xf borderId="26" fillId="0" fontId="9" numFmtId="0" xfId="0" applyBorder="1" applyFont="1"/>
    <xf borderId="26" fillId="0" fontId="17" numFmtId="164" xfId="0" applyAlignment="1" applyBorder="1" applyFont="1" applyNumberFormat="1">
      <alignment horizontal="center" shrinkToFit="0" vertical="center" wrapText="1"/>
    </xf>
    <xf borderId="28" fillId="0" fontId="18" numFmtId="164" xfId="0" applyAlignment="1" applyBorder="1" applyFont="1" applyNumberFormat="1">
      <alignment horizontal="center" shrinkToFit="1" vertical="center" wrapText="0"/>
    </xf>
    <xf borderId="21" fillId="0" fontId="9" numFmtId="0" xfId="0" applyBorder="1" applyFont="1"/>
    <xf borderId="33" fillId="0" fontId="9" numFmtId="0" xfId="0" applyBorder="1" applyFont="1"/>
    <xf borderId="34" fillId="0" fontId="9" numFmtId="0" xfId="0" applyBorder="1" applyFont="1"/>
    <xf borderId="35" fillId="0" fontId="9" numFmtId="0" xfId="0" applyBorder="1" applyFont="1"/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28" fillId="2" fontId="12" numFmtId="0" xfId="0" applyAlignment="1" applyBorder="1" applyFont="1">
      <alignment horizontal="center" vertical="center"/>
    </xf>
    <xf borderId="28" fillId="0" fontId="12" numFmtId="0" xfId="0" applyAlignment="1" applyBorder="1" applyFont="1">
      <alignment horizontal="center" vertical="center"/>
    </xf>
    <xf borderId="36" fillId="0" fontId="12" numFmtId="0" xfId="0" applyAlignment="1" applyBorder="1" applyFont="1">
      <alignment horizontal="center" shrinkToFit="0" vertical="center" wrapText="1"/>
    </xf>
    <xf borderId="37" fillId="0" fontId="9" numFmtId="0" xfId="0" applyBorder="1" applyFont="1"/>
    <xf borderId="15" fillId="0" fontId="19" numFmtId="0" xfId="0" applyAlignment="1" applyBorder="1" applyFont="1">
      <alignment horizontal="center" vertical="center"/>
    </xf>
    <xf borderId="38" fillId="0" fontId="13" numFmtId="14" xfId="0" applyAlignment="1" applyBorder="1" applyFont="1" applyNumberFormat="1">
      <alignment horizontal="center" shrinkToFit="0" vertical="center" wrapText="1"/>
    </xf>
    <xf borderId="15" fillId="0" fontId="12" numFmtId="0" xfId="0" applyAlignment="1" applyBorder="1" applyFont="1">
      <alignment horizontal="center" vertical="center"/>
    </xf>
    <xf borderId="38" fillId="0" fontId="1" numFmtId="14" xfId="0" applyAlignment="1" applyBorder="1" applyFont="1" applyNumberFormat="1">
      <alignment horizontal="center" shrinkToFit="0" vertical="center" wrapText="1"/>
    </xf>
    <xf borderId="0" fillId="0" fontId="12" numFmtId="0" xfId="0" applyAlignment="1" applyFont="1">
      <alignment horizontal="left" vertical="center"/>
    </xf>
    <xf borderId="7" fillId="3" fontId="12" numFmtId="0" xfId="0" applyAlignment="1" applyBorder="1" applyFont="1">
      <alignment horizontal="center" vertical="center"/>
    </xf>
    <xf borderId="28" fillId="4" fontId="12" numFmtId="0" xfId="0" applyAlignment="1" applyBorder="1" applyFill="1" applyFont="1">
      <alignment horizontal="center" vertical="center"/>
    </xf>
    <xf borderId="39" fillId="4" fontId="12" numFmtId="0" xfId="0" applyAlignment="1" applyBorder="1" applyFont="1">
      <alignment horizontal="center" vertical="center"/>
    </xf>
    <xf borderId="7" fillId="4" fontId="12" numFmtId="0" xfId="0" applyAlignment="1" applyBorder="1" applyFont="1">
      <alignment horizontal="center" vertical="center"/>
    </xf>
    <xf borderId="18" fillId="4" fontId="12" numFmtId="0" xfId="0" applyAlignment="1" applyBorder="1" applyFont="1">
      <alignment horizontal="center" vertical="center"/>
    </xf>
    <xf borderId="40" fillId="0" fontId="20" numFmtId="0" xfId="0" applyAlignment="1" applyBorder="1" applyFont="1">
      <alignment horizontal="center" shrinkToFit="0" vertical="center" wrapText="1"/>
    </xf>
    <xf borderId="41" fillId="0" fontId="9" numFmtId="0" xfId="0" applyBorder="1" applyFont="1"/>
    <xf borderId="42" fillId="0" fontId="9" numFmtId="0" xfId="0" applyBorder="1" applyFont="1"/>
    <xf borderId="28" fillId="0" fontId="13" numFmtId="0" xfId="0" applyAlignment="1" applyBorder="1" applyFont="1">
      <alignment horizontal="center" shrinkToFit="1" vertical="center" wrapText="0"/>
    </xf>
    <xf borderId="30" fillId="0" fontId="13" numFmtId="164" xfId="0" applyAlignment="1" applyBorder="1" applyFont="1" applyNumberFormat="1">
      <alignment shrinkToFit="1" vertical="center" wrapText="0"/>
    </xf>
    <xf borderId="43" fillId="0" fontId="13" numFmtId="164" xfId="0" applyAlignment="1" applyBorder="1" applyFont="1" applyNumberFormat="1">
      <alignment horizontal="center" shrinkToFit="1" vertical="center" wrapText="0"/>
    </xf>
    <xf borderId="15" fillId="0" fontId="20" numFmtId="0" xfId="0" applyAlignment="1" applyBorder="1" applyFont="1">
      <alignment horizontal="center" shrinkToFit="1" vertical="center" wrapText="0"/>
    </xf>
    <xf borderId="38" fillId="0" fontId="13" numFmtId="0" xfId="0" applyAlignment="1" applyBorder="1" applyFont="1">
      <alignment horizontal="center" shrinkToFit="1" vertical="center" wrapText="0"/>
    </xf>
    <xf borderId="15" fillId="0" fontId="13" numFmtId="164" xfId="0" applyAlignment="1" applyBorder="1" applyFont="1" applyNumberFormat="1">
      <alignment shrinkToFit="1" vertical="center" wrapText="0"/>
    </xf>
    <xf borderId="34" fillId="0" fontId="13" numFmtId="164" xfId="0" applyAlignment="1" applyBorder="1" applyFont="1" applyNumberFormat="1">
      <alignment horizontal="center" shrinkToFit="1" vertical="center" wrapText="0"/>
    </xf>
    <xf borderId="15" fillId="0" fontId="21" numFmtId="0" xfId="0" applyAlignment="1" applyBorder="1" applyFont="1">
      <alignment horizontal="center" shrinkToFit="1" vertical="center" wrapText="0"/>
    </xf>
    <xf borderId="15" fillId="0" fontId="13" numFmtId="2" xfId="0" applyAlignment="1" applyBorder="1" applyFont="1" applyNumberFormat="1">
      <alignment shrinkToFit="1" vertical="center" wrapText="0"/>
    </xf>
    <xf borderId="23" fillId="3" fontId="22" numFmtId="0" xfId="0" applyAlignment="1" applyBorder="1" applyFont="1">
      <alignment horizontal="center" shrinkToFit="1" vertical="center" wrapText="0"/>
    </xf>
    <xf borderId="23" fillId="3" fontId="12" numFmtId="164" xfId="0" applyAlignment="1" applyBorder="1" applyFont="1" applyNumberFormat="1">
      <alignment horizontal="center" shrinkToFit="1" vertical="center" wrapText="0"/>
    </xf>
    <xf borderId="7" fillId="3" fontId="12" numFmtId="0" xfId="0" applyAlignment="1" applyBorder="1" applyFont="1">
      <alignment horizontal="center" shrinkToFit="1" vertical="center" wrapText="0"/>
    </xf>
    <xf borderId="7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left" vertical="center"/>
    </xf>
    <xf borderId="15" fillId="0" fontId="1" numFmtId="9" xfId="0" applyAlignment="1" applyBorder="1" applyFont="1" applyNumberFormat="1">
      <alignment horizontal="center" vertical="center"/>
    </xf>
    <xf borderId="8" fillId="0" fontId="1" numFmtId="164" xfId="0" applyAlignment="1" applyBorder="1" applyFont="1" applyNumberFormat="1">
      <alignment horizontal="center" shrinkToFit="1" vertical="center" wrapText="0"/>
    </xf>
    <xf borderId="7" fillId="3" fontId="12" numFmtId="164" xfId="0" applyAlignment="1" applyBorder="1" applyFont="1" applyNumberFormat="1">
      <alignment horizontal="center" shrinkToFit="1" vertical="center" wrapText="0"/>
    </xf>
    <xf borderId="0" fillId="0" fontId="7" numFmtId="0" xfId="0" applyAlignment="1" applyFont="1">
      <alignment horizontal="center" vertical="center"/>
    </xf>
    <xf borderId="28" fillId="0" fontId="23" numFmtId="0" xfId="0" applyAlignment="1" applyBorder="1" applyFont="1">
      <alignment horizontal="center" vertical="center"/>
    </xf>
    <xf borderId="28" fillId="0" fontId="23" numFmtId="164" xfId="0" applyAlignment="1" applyBorder="1" applyFont="1" applyNumberFormat="1">
      <alignment horizontal="center" shrinkToFit="1" vertical="center" wrapText="0"/>
    </xf>
    <xf borderId="0" fillId="0" fontId="1" numFmtId="0" xfId="0" applyAlignment="1" applyFont="1">
      <alignment horizontal="center" vertical="center"/>
    </xf>
    <xf borderId="44" fillId="2" fontId="3" numFmtId="0" xfId="0" applyAlignment="1" applyBorder="1" applyFont="1">
      <alignment horizontal="center" shrinkToFit="0" vertical="center" wrapText="1"/>
    </xf>
    <xf borderId="39" fillId="3" fontId="3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left" shrinkToFit="0" vertical="center" wrapText="1"/>
    </xf>
    <xf borderId="45" fillId="0" fontId="1" numFmtId="164" xfId="0" applyAlignment="1" applyBorder="1" applyFont="1" applyNumberFormat="1">
      <alignment horizontal="center" shrinkToFit="0" vertical="center" wrapText="1"/>
    </xf>
    <xf borderId="7" fillId="5" fontId="1" numFmtId="0" xfId="0" applyBorder="1" applyFill="1" applyFont="1"/>
    <xf borderId="46" fillId="3" fontId="12" numFmtId="165" xfId="0" applyAlignment="1" applyBorder="1" applyFont="1" applyNumberFormat="1">
      <alignment vertical="center"/>
    </xf>
    <xf borderId="46" fillId="3" fontId="12" numFmtId="0" xfId="0" applyAlignment="1" applyBorder="1" applyFont="1">
      <alignment vertical="center"/>
    </xf>
    <xf borderId="47" fillId="3" fontId="12" numFmtId="0" xfId="0" applyAlignment="1" applyBorder="1" applyFont="1">
      <alignment vertical="center"/>
    </xf>
    <xf borderId="45" fillId="0" fontId="1" numFmtId="164" xfId="0" applyAlignment="1" applyBorder="1" applyFont="1" applyNumberFormat="1">
      <alignment horizontal="center" vertical="center"/>
    </xf>
    <xf borderId="44" fillId="3" fontId="12" numFmtId="164" xfId="0" applyAlignment="1" applyBorder="1" applyFont="1" applyNumberFormat="1">
      <alignment horizontal="center" vertical="center"/>
    </xf>
    <xf borderId="7" fillId="3" fontId="12" numFmtId="0" xfId="0" applyAlignment="1" applyBorder="1" applyFont="1">
      <alignment horizontal="left" shrinkToFit="1" vertical="center" wrapText="0"/>
    </xf>
    <xf borderId="0" fillId="0" fontId="1" numFmtId="9" xfId="0" applyAlignment="1" applyFont="1" applyNumberFormat="1">
      <alignment horizontal="center" vertical="center"/>
    </xf>
    <xf borderId="35" fillId="0" fontId="1" numFmtId="164" xfId="0" applyAlignment="1" applyBorder="1" applyFont="1" applyNumberFormat="1">
      <alignment horizontal="center" vertical="center"/>
    </xf>
    <xf borderId="7" fillId="0" fontId="1" numFmtId="9" xfId="0" applyAlignment="1" applyBorder="1" applyFont="1" applyNumberFormat="1">
      <alignment horizontal="center" vertical="center"/>
    </xf>
    <xf borderId="9" fillId="0" fontId="1" numFmtId="164" xfId="0" applyAlignment="1" applyBorder="1" applyFont="1" applyNumberFormat="1">
      <alignment horizontal="center" vertical="center"/>
    </xf>
    <xf borderId="48" fillId="3" fontId="12" numFmtId="0" xfId="0" applyAlignment="1" applyBorder="1" applyFont="1">
      <alignment horizontal="left" shrinkToFit="1" vertical="center" wrapText="0"/>
    </xf>
    <xf borderId="49" fillId="0" fontId="9" numFmtId="0" xfId="0" applyBorder="1" applyFont="1"/>
    <xf borderId="50" fillId="0" fontId="9" numFmtId="0" xfId="0" applyBorder="1" applyFont="1"/>
    <xf borderId="45" fillId="0" fontId="1" numFmtId="9" xfId="0" applyAlignment="1" applyBorder="1" applyFont="1" applyNumberFormat="1">
      <alignment horizontal="center" vertical="center"/>
    </xf>
    <xf borderId="7" fillId="3" fontId="12" numFmtId="0" xfId="0" applyAlignment="1" applyBorder="1" applyFont="1">
      <alignment horizontal="left" vertical="center"/>
    </xf>
    <xf borderId="51" fillId="3" fontId="12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166" xfId="0" applyAlignment="1" applyFont="1" applyNumberFormat="1">
      <alignment horizontal="center" vertical="center"/>
    </xf>
    <xf borderId="7" fillId="0" fontId="24" numFmtId="0" xfId="0" applyAlignment="1" applyBorder="1" applyFont="1">
      <alignment shrinkToFit="0" vertical="top" wrapText="1"/>
    </xf>
    <xf borderId="45" fillId="6" fontId="3" numFmtId="0" xfId="0" applyAlignment="1" applyBorder="1" applyFill="1" applyFont="1">
      <alignment vertical="center"/>
    </xf>
    <xf borderId="7" fillId="2" fontId="3" numFmtId="0" xfId="0" applyAlignment="1" applyBorder="1" applyFont="1">
      <alignment horizontal="center" shrinkToFit="0" vertical="center" wrapText="1"/>
    </xf>
    <xf borderId="45" fillId="2" fontId="3" numFmtId="0" xfId="0" applyAlignment="1" applyBorder="1" applyFont="1">
      <alignment horizontal="center" shrinkToFit="0" vertical="center" wrapText="1"/>
    </xf>
    <xf borderId="45" fillId="0" fontId="25" numFmtId="0" xfId="0" applyAlignment="1" applyBorder="1" applyFont="1">
      <alignment vertical="center"/>
    </xf>
    <xf borderId="7" fillId="0" fontId="13" numFmtId="0" xfId="0" applyAlignment="1" applyBorder="1" applyFont="1">
      <alignment horizontal="left" shrinkToFit="0" vertical="center" wrapText="1"/>
    </xf>
    <xf borderId="45" fillId="0" fontId="13" numFmtId="0" xfId="0" applyAlignment="1" applyBorder="1" applyFont="1">
      <alignment horizontal="left" shrinkToFit="0" vertical="center" wrapText="1"/>
    </xf>
    <xf borderId="45" fillId="0" fontId="13" numFmtId="164" xfId="0" applyAlignment="1" applyBorder="1" applyFont="1" applyNumberFormat="1">
      <alignment horizontal="center" shrinkToFit="0" vertical="center" wrapText="1"/>
    </xf>
    <xf borderId="52" fillId="0" fontId="1" numFmtId="0" xfId="0" applyAlignment="1" applyBorder="1" applyFont="1">
      <alignment horizontal="center" vertical="center"/>
    </xf>
    <xf borderId="33" fillId="0" fontId="12" numFmtId="0" xfId="0" applyAlignment="1" applyBorder="1" applyFont="1">
      <alignment horizontal="left" vertical="center"/>
    </xf>
    <xf borderId="52" fillId="0" fontId="12" numFmtId="166" xfId="0" applyAlignment="1" applyBorder="1" applyFont="1" applyNumberFormat="1">
      <alignment horizontal="right" vertical="center"/>
    </xf>
    <xf borderId="52" fillId="0" fontId="19" numFmtId="164" xfId="0" applyAlignment="1" applyBorder="1" applyFont="1" applyNumberFormat="1">
      <alignment horizontal="center" vertical="center"/>
    </xf>
    <xf borderId="52" fillId="0" fontId="13" numFmtId="0" xfId="0" applyAlignment="1" applyBorder="1" applyFont="1">
      <alignment vertical="center"/>
    </xf>
    <xf borderId="52" fillId="0" fontId="13" numFmtId="166" xfId="0" applyAlignment="1" applyBorder="1" applyFont="1" applyNumberFormat="1">
      <alignment vertical="center"/>
    </xf>
    <xf borderId="40" fillId="0" fontId="1" numFmtId="0" xfId="0" applyAlignment="1" applyBorder="1" applyFont="1">
      <alignment horizontal="left" shrinkToFit="0" vertical="center" wrapText="1"/>
    </xf>
    <xf borderId="0" fillId="0" fontId="1" numFmtId="166" xfId="0" applyAlignment="1" applyFont="1" applyNumberFormat="1">
      <alignment vertical="center"/>
    </xf>
    <xf borderId="28" fillId="3" fontId="12" numFmtId="0" xfId="0" applyAlignment="1" applyBorder="1" applyFont="1">
      <alignment horizontal="left" vertical="center"/>
    </xf>
    <xf borderId="21" fillId="0" fontId="1" numFmtId="0" xfId="0" applyAlignment="1" applyBorder="1" applyFont="1">
      <alignment vertical="center"/>
    </xf>
    <xf borderId="22" fillId="0" fontId="1" numFmtId="0" xfId="0" applyAlignment="1" applyBorder="1" applyFont="1">
      <alignment vertical="center"/>
    </xf>
    <xf borderId="21" fillId="0" fontId="1" numFmtId="0" xfId="0" applyAlignment="1" applyBorder="1" applyFont="1">
      <alignment horizontal="left" vertical="center"/>
    </xf>
    <xf borderId="33" fillId="0" fontId="1" numFmtId="0" xfId="0" applyAlignment="1" applyBorder="1" applyFont="1">
      <alignment horizontal="center" vertical="center"/>
    </xf>
    <xf borderId="26" fillId="0" fontId="1" numFmtId="0" xfId="0" applyAlignment="1" applyBorder="1" applyFont="1">
      <alignment vertical="center"/>
    </xf>
    <xf borderId="26" fillId="0" fontId="26" numFmtId="0" xfId="0" applyAlignment="1" applyBorder="1" applyFont="1">
      <alignment vertical="center"/>
    </xf>
    <xf borderId="26" fillId="0" fontId="26" numFmtId="0" xfId="0" applyAlignment="1" applyBorder="1" applyFont="1">
      <alignment horizontal="center" vertical="center"/>
    </xf>
    <xf borderId="0" fillId="0" fontId="27" numFmtId="0" xfId="0" applyAlignment="1" applyFont="1">
      <alignment shrinkToFit="0" vertical="top" wrapText="1"/>
    </xf>
    <xf borderId="0" fillId="0" fontId="22" numFmtId="0" xfId="0" applyAlignment="1" applyFont="1">
      <alignment horizontal="center" shrinkToFit="0" vertical="top" wrapText="1"/>
    </xf>
    <xf borderId="46" fillId="4" fontId="1" numFmtId="0" xfId="0" applyAlignment="1" applyBorder="1" applyFont="1">
      <alignment vertical="center"/>
    </xf>
    <xf borderId="1" fillId="3" fontId="28" numFmtId="0" xfId="0" applyAlignment="1" applyBorder="1" applyFont="1">
      <alignment horizontal="center" vertical="center"/>
    </xf>
    <xf borderId="53" fillId="0" fontId="9" numFmtId="0" xfId="0" applyBorder="1" applyFont="1"/>
    <xf borderId="54" fillId="0" fontId="9" numFmtId="0" xfId="0" applyBorder="1" applyFont="1"/>
    <xf borderId="55" fillId="0" fontId="9" numFmtId="0" xfId="0" applyBorder="1" applyFont="1"/>
    <xf borderId="56" fillId="0" fontId="9" numFmtId="0" xfId="0" applyBorder="1" applyFont="1"/>
    <xf borderId="57" fillId="2" fontId="29" numFmtId="0" xfId="0" applyAlignment="1" applyBorder="1" applyFont="1">
      <alignment horizontal="left" vertical="center"/>
    </xf>
    <xf borderId="44" fillId="2" fontId="30" numFmtId="0" xfId="0" applyAlignment="1" applyBorder="1" applyFont="1">
      <alignment horizontal="center" shrinkToFit="0" vertical="center" wrapText="1"/>
    </xf>
    <xf borderId="58" fillId="2" fontId="30" numFmtId="0" xfId="0" applyAlignment="1" applyBorder="1" applyFont="1">
      <alignment horizontal="center" shrinkToFit="0" vertical="center" wrapText="1"/>
    </xf>
    <xf borderId="59" fillId="2" fontId="12" numFmtId="0" xfId="0" applyAlignment="1" applyBorder="1" applyFont="1">
      <alignment horizontal="center" vertical="center"/>
    </xf>
    <xf borderId="60" fillId="0" fontId="9" numFmtId="0" xfId="0" applyBorder="1" applyFont="1"/>
    <xf borderId="61" fillId="0" fontId="2" numFmtId="0" xfId="0" applyAlignment="1" applyBorder="1" applyFont="1">
      <alignment horizontal="left" shrinkToFit="1" vertical="center" wrapText="0"/>
    </xf>
    <xf borderId="38" fillId="0" fontId="2" numFmtId="164" xfId="0" applyAlignment="1" applyBorder="1" applyFont="1" applyNumberFormat="1">
      <alignment horizontal="center" shrinkToFit="1" vertical="center" wrapText="0"/>
    </xf>
    <xf borderId="8" fillId="0" fontId="2" numFmtId="164" xfId="0" applyAlignment="1" applyBorder="1" applyFont="1" applyNumberFormat="1">
      <alignment horizontal="center" shrinkToFit="1" vertical="center" wrapText="0"/>
    </xf>
    <xf borderId="62" fillId="0" fontId="3" numFmtId="165" xfId="0" applyAlignment="1" applyBorder="1" applyFont="1" applyNumberFormat="1">
      <alignment horizontal="center" shrinkToFit="1" vertical="center" wrapText="0"/>
    </xf>
    <xf borderId="63" fillId="0" fontId="3" numFmtId="0" xfId="0" applyAlignment="1" applyBorder="1" applyFont="1">
      <alignment horizontal="center" shrinkToFit="1" vertical="center" wrapText="0"/>
    </xf>
    <xf borderId="52" fillId="0" fontId="3" numFmtId="164" xfId="0" applyAlignment="1" applyBorder="1" applyFont="1" applyNumberFormat="1">
      <alignment horizontal="center" shrinkToFit="1" vertical="center" wrapText="0"/>
    </xf>
    <xf borderId="33" fillId="0" fontId="3" numFmtId="164" xfId="0" applyAlignment="1" applyBorder="1" applyFont="1" applyNumberFormat="1">
      <alignment horizontal="center" shrinkToFit="1" vertical="center" wrapText="0"/>
    </xf>
    <xf borderId="64" fillId="0" fontId="3" numFmtId="0" xfId="0" applyAlignment="1" applyBorder="1" applyFont="1">
      <alignment horizontal="center" shrinkToFit="1" vertical="center" wrapText="0"/>
    </xf>
    <xf borderId="45" fillId="0" fontId="3" numFmtId="164" xfId="0" applyAlignment="1" applyBorder="1" applyFont="1" applyNumberFormat="1">
      <alignment horizontal="center" shrinkToFit="1" vertical="center" wrapText="0"/>
    </xf>
    <xf borderId="64" fillId="3" fontId="31" numFmtId="0" xfId="0" applyAlignment="1" applyBorder="1" applyFont="1">
      <alignment horizontal="center" shrinkToFit="1" vertical="center" wrapText="0"/>
    </xf>
    <xf borderId="45" fillId="3" fontId="3" numFmtId="164" xfId="0" applyAlignment="1" applyBorder="1" applyFont="1" applyNumberFormat="1">
      <alignment horizontal="center" shrinkToFit="1" vertical="center" wrapText="0"/>
    </xf>
    <xf borderId="62" fillId="3" fontId="3" numFmtId="165" xfId="0" applyAlignment="1" applyBorder="1" applyFont="1" applyNumberFormat="1">
      <alignment horizontal="center" shrinkToFit="1" vertical="center" wrapText="0"/>
    </xf>
    <xf borderId="64" fillId="0" fontId="1" numFmtId="0" xfId="0" applyAlignment="1" applyBorder="1" applyFont="1">
      <alignment horizontal="center" vertical="center"/>
    </xf>
    <xf borderId="65" fillId="0" fontId="9" numFmtId="0" xfId="0" applyBorder="1" applyFont="1"/>
    <xf borderId="64" fillId="2" fontId="12" numFmtId="0" xfId="0" applyAlignment="1" applyBorder="1" applyFont="1">
      <alignment horizontal="center" vertical="center"/>
    </xf>
    <xf borderId="66" fillId="2" fontId="29" numFmtId="0" xfId="0" applyAlignment="1" applyBorder="1" applyFont="1">
      <alignment horizontal="left" vertical="center"/>
    </xf>
    <xf borderId="67" fillId="2" fontId="30" numFmtId="0" xfId="0" applyAlignment="1" applyBorder="1" applyFont="1">
      <alignment horizontal="center" shrinkToFit="0" vertical="center" wrapText="1"/>
    </xf>
    <xf borderId="68" fillId="2" fontId="30" numFmtId="0" xfId="0" applyAlignment="1" applyBorder="1" applyFont="1">
      <alignment horizontal="center" shrinkToFit="0" vertical="center" wrapText="1"/>
    </xf>
    <xf borderId="9" fillId="0" fontId="1" numFmtId="164" xfId="0" applyAlignment="1" applyBorder="1" applyFont="1" applyNumberFormat="1">
      <alignment horizontal="right" vertical="top"/>
    </xf>
    <xf borderId="57" fillId="3" fontId="31" numFmtId="0" xfId="0" applyAlignment="1" applyBorder="1" applyFont="1">
      <alignment horizontal="center" shrinkToFit="1" vertical="center" wrapText="0"/>
    </xf>
    <xf borderId="44" fillId="3" fontId="3" numFmtId="164" xfId="0" applyAlignment="1" applyBorder="1" applyFont="1" applyNumberFormat="1">
      <alignment horizontal="center" shrinkToFit="1" vertical="center" wrapText="0"/>
    </xf>
    <xf borderId="59" fillId="2" fontId="32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61" fillId="0" fontId="33" numFmtId="0" xfId="0" applyAlignment="1" applyBorder="1" applyFont="1">
      <alignment horizontal="left" shrinkToFit="0" vertical="center" wrapText="1"/>
    </xf>
    <xf borderId="38" fillId="0" fontId="34" numFmtId="164" xfId="0" applyAlignment="1" applyBorder="1" applyFont="1" applyNumberFormat="1">
      <alignment horizontal="center" shrinkToFit="1" vertical="center" wrapText="0"/>
    </xf>
    <xf borderId="61" fillId="0" fontId="33" numFmtId="0" xfId="0" applyAlignment="1" applyBorder="1" applyFont="1">
      <alignment horizontal="left" vertical="center"/>
    </xf>
    <xf borderId="26" fillId="0" fontId="2" numFmtId="164" xfId="0" applyAlignment="1" applyBorder="1" applyFont="1" applyNumberFormat="1">
      <alignment horizontal="center" shrinkToFit="1" vertical="center" wrapText="0"/>
    </xf>
    <xf borderId="57" fillId="3" fontId="31" numFmtId="0" xfId="0" applyAlignment="1" applyBorder="1" applyFont="1">
      <alignment horizontal="center" vertical="center"/>
    </xf>
    <xf borderId="59" fillId="2" fontId="35" numFmtId="0" xfId="0" applyAlignment="1" applyBorder="1" applyFont="1">
      <alignment horizontal="left" shrinkToFit="0" vertical="center" wrapText="1"/>
    </xf>
    <xf borderId="61" fillId="0" fontId="2" numFmtId="0" xfId="0" applyAlignment="1" applyBorder="1" applyFont="1">
      <alignment vertical="center"/>
    </xf>
    <xf borderId="64" fillId="2" fontId="3" numFmtId="0" xfId="0" applyAlignment="1" applyBorder="1" applyFont="1">
      <alignment horizontal="center" shrinkToFit="0" vertical="center" wrapText="1"/>
    </xf>
    <xf borderId="59" fillId="2" fontId="36" numFmtId="0" xfId="0" applyAlignment="1" applyBorder="1" applyFont="1">
      <alignment horizontal="left" shrinkToFit="0" vertical="center" wrapText="1"/>
    </xf>
    <xf borderId="61" fillId="0" fontId="2" numFmtId="0" xfId="0" applyAlignment="1" applyBorder="1" applyFont="1">
      <alignment horizontal="left" vertical="center"/>
    </xf>
    <xf borderId="61" fillId="0" fontId="2" numFmtId="0" xfId="0" applyAlignment="1" applyBorder="1" applyFont="1">
      <alignment horizontal="center" vertical="center"/>
    </xf>
    <xf borderId="63" fillId="0" fontId="37" numFmtId="0" xfId="0" applyAlignment="1" applyBorder="1" applyFont="1">
      <alignment horizontal="left" vertical="center"/>
    </xf>
    <xf borderId="7" fillId="0" fontId="3" numFmtId="164" xfId="0" applyAlignment="1" applyBorder="1" applyFont="1" applyNumberFormat="1">
      <alignment horizontal="center" shrinkToFit="1" vertical="center" wrapText="0"/>
    </xf>
    <xf borderId="64" fillId="0" fontId="33" numFmtId="0" xfId="0" applyAlignment="1" applyBorder="1" applyFont="1">
      <alignment horizontal="left" vertical="center"/>
    </xf>
    <xf borderId="45" fillId="0" fontId="2" numFmtId="164" xfId="0" applyAlignment="1" applyBorder="1" applyFont="1" applyNumberFormat="1">
      <alignment horizontal="center" shrinkToFit="1" vertical="center" wrapText="0"/>
    </xf>
    <xf borderId="7" fillId="0" fontId="2" numFmtId="164" xfId="0" applyAlignment="1" applyBorder="1" applyFont="1" applyNumberFormat="1">
      <alignment horizontal="center" shrinkToFit="1" vertical="center" wrapText="0"/>
    </xf>
    <xf borderId="64" fillId="3" fontId="31" numFmtId="0" xfId="0" applyAlignment="1" applyBorder="1" applyFont="1">
      <alignment horizontal="center" vertical="center"/>
    </xf>
    <xf borderId="69" fillId="4" fontId="12" numFmtId="0" xfId="0" applyAlignment="1" applyBorder="1" applyFont="1">
      <alignment horizontal="center" vertical="center"/>
    </xf>
    <xf borderId="46" fillId="4" fontId="12" numFmtId="0" xfId="0" applyAlignment="1" applyBorder="1" applyFont="1">
      <alignment horizontal="center" vertical="center"/>
    </xf>
    <xf borderId="46" fillId="4" fontId="1" numFmtId="165" xfId="0" applyAlignment="1" applyBorder="1" applyFont="1" applyNumberFormat="1">
      <alignment horizontal="center" vertical="center"/>
    </xf>
    <xf borderId="70" fillId="4" fontId="1" numFmtId="165" xfId="0" applyAlignment="1" applyBorder="1" applyFont="1" applyNumberFormat="1">
      <alignment horizontal="center" vertical="center"/>
    </xf>
    <xf borderId="64" fillId="2" fontId="12" numFmtId="0" xfId="0" applyAlignment="1" applyBorder="1" applyFont="1">
      <alignment horizontal="center" shrinkToFit="0" vertical="center" wrapText="1"/>
    </xf>
    <xf borderId="61" fillId="0" fontId="13" numFmtId="0" xfId="0" applyAlignment="1" applyBorder="1" applyFont="1">
      <alignment horizontal="left" vertical="center"/>
    </xf>
    <xf borderId="61" fillId="0" fontId="1" numFmtId="0" xfId="0" applyAlignment="1" applyBorder="1" applyFont="1">
      <alignment horizontal="left" vertical="center"/>
    </xf>
    <xf borderId="54" fillId="0" fontId="1" numFmtId="0" xfId="0" applyAlignment="1" applyBorder="1" applyFont="1">
      <alignment vertical="center"/>
    </xf>
    <xf borderId="55" fillId="0" fontId="1" numFmtId="0" xfId="0" applyAlignment="1" applyBorder="1" applyFont="1">
      <alignment vertical="center"/>
    </xf>
    <xf borderId="59" fillId="2" fontId="38" numFmtId="0" xfId="0" applyAlignment="1" applyBorder="1" applyFont="1">
      <alignment horizontal="left" vertical="center"/>
    </xf>
    <xf borderId="61" fillId="0" fontId="34" numFmtId="0" xfId="0" applyAlignment="1" applyBorder="1" applyFont="1">
      <alignment horizontal="left" vertical="center"/>
    </xf>
    <xf borderId="8" fillId="0" fontId="34" numFmtId="164" xfId="0" applyAlignment="1" applyBorder="1" applyFont="1" applyNumberFormat="1">
      <alignment horizontal="center" shrinkToFit="1" vertical="center" wrapText="0"/>
    </xf>
    <xf borderId="57" fillId="3" fontId="31" numFmtId="0" xfId="0" applyAlignment="1" applyBorder="1" applyFont="1">
      <alignment horizontal="center" shrinkToFit="0" vertical="center" wrapText="1"/>
    </xf>
    <xf borderId="61" fillId="0" fontId="2" numFmtId="165" xfId="0" applyAlignment="1" applyBorder="1" applyFont="1" applyNumberFormat="1">
      <alignment vertical="center"/>
    </xf>
    <xf borderId="61" fillId="0" fontId="33" numFmtId="0" xfId="0" applyAlignment="1" applyBorder="1" applyFont="1">
      <alignment shrinkToFit="0" vertical="center" wrapText="1"/>
    </xf>
    <xf borderId="61" fillId="0" fontId="33" numFmtId="0" xfId="0" applyAlignment="1" applyBorder="1" applyFont="1">
      <alignment vertical="center"/>
    </xf>
    <xf borderId="45" fillId="2" fontId="30" numFmtId="0" xfId="0" applyAlignment="1" applyBorder="1" applyFont="1">
      <alignment horizontal="center" shrinkToFit="0" vertical="center" wrapText="1"/>
    </xf>
    <xf borderId="62" fillId="2" fontId="12" numFmtId="0" xfId="0" applyAlignment="1" applyBorder="1" applyFont="1">
      <alignment horizontal="center" vertical="center"/>
    </xf>
    <xf borderId="64" fillId="0" fontId="3" numFmtId="0" xfId="0" applyAlignment="1" applyBorder="1" applyFont="1">
      <alignment horizontal="center" vertical="center"/>
    </xf>
    <xf borderId="45" fillId="0" fontId="12" numFmtId="164" xfId="0" applyAlignment="1" applyBorder="1" applyFont="1" applyNumberFormat="1">
      <alignment horizontal="center" shrinkToFit="1" vertical="center" wrapText="0"/>
    </xf>
    <xf borderId="64" fillId="0" fontId="2" numFmtId="0" xfId="0" applyAlignment="1" applyBorder="1" applyFont="1">
      <alignment horizontal="left" shrinkToFit="0" vertical="center" wrapText="1"/>
    </xf>
    <xf borderId="38" fillId="0" fontId="2" numFmtId="9" xfId="0" applyAlignment="1" applyBorder="1" applyFont="1" applyNumberFormat="1">
      <alignment horizontal="center" shrinkToFit="0" vertical="center" wrapText="1"/>
    </xf>
    <xf borderId="9" fillId="0" fontId="1" numFmtId="164" xfId="0" applyAlignment="1" applyBorder="1" applyFont="1" applyNumberFormat="1">
      <alignment horizontal="center" shrinkToFit="1" vertical="center" wrapText="0"/>
    </xf>
    <xf borderId="45" fillId="3" fontId="12" numFmtId="164" xfId="0" applyAlignment="1" applyBorder="1" applyFont="1" applyNumberFormat="1">
      <alignment horizontal="center" shrinkToFit="1" vertical="center" wrapText="0"/>
    </xf>
    <xf borderId="64" fillId="7" fontId="12" numFmtId="0" xfId="0" applyAlignment="1" applyBorder="1" applyFill="1" applyFont="1">
      <alignment horizontal="center" vertical="center"/>
    </xf>
    <xf borderId="57" fillId="2" fontId="12" numFmtId="0" xfId="0" applyAlignment="1" applyBorder="1" applyFont="1">
      <alignment horizontal="center" vertical="center"/>
    </xf>
    <xf borderId="58" fillId="2" fontId="12" numFmtId="0" xfId="0" applyAlignment="1" applyBorder="1" applyFont="1">
      <alignment horizontal="center" vertical="center"/>
    </xf>
    <xf borderId="64" fillId="0" fontId="2" numFmtId="0" xfId="0" applyAlignment="1" applyBorder="1" applyFont="1">
      <alignment horizontal="center" shrinkToFit="0" vertical="center" wrapText="1"/>
    </xf>
    <xf borderId="62" fillId="0" fontId="3" numFmtId="4" xfId="0" applyAlignment="1" applyBorder="1" applyFont="1" applyNumberFormat="1">
      <alignment horizontal="center" shrinkToFit="1" vertical="center" wrapText="0"/>
    </xf>
    <xf borderId="54" fillId="0" fontId="3" numFmtId="0" xfId="0" applyAlignment="1" applyBorder="1" applyFont="1">
      <alignment horizontal="left" vertical="center"/>
    </xf>
    <xf borderId="55" fillId="0" fontId="2" numFmtId="0" xfId="0" applyAlignment="1" applyBorder="1" applyFont="1">
      <alignment vertical="center"/>
    </xf>
    <xf borderId="54" fillId="0" fontId="3" numFmtId="0" xfId="0" applyAlignment="1" applyBorder="1" applyFont="1">
      <alignment vertical="center"/>
    </xf>
    <xf borderId="63" fillId="0" fontId="1" numFmtId="0" xfId="0" applyAlignment="1" applyBorder="1" applyFont="1">
      <alignment horizontal="center" vertical="center"/>
    </xf>
    <xf borderId="71" fillId="0" fontId="9" numFmtId="0" xfId="0" applyBorder="1" applyFont="1"/>
    <xf borderId="72" fillId="0" fontId="1" numFmtId="0" xfId="0" applyAlignment="1" applyBorder="1" applyFont="1">
      <alignment horizontal="center" vertical="center"/>
    </xf>
    <xf borderId="73" fillId="0" fontId="9" numFmtId="0" xfId="0" applyBorder="1" applyFont="1"/>
    <xf borderId="74" fillId="0" fontId="9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F2DBDB"/>
          <bgColor rgb="FFF2DBD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571500</xdr:colOff>
      <xdr:row>0</xdr:row>
      <xdr:rowOff>152400</xdr:rowOff>
    </xdr:from>
    <xdr:ext cx="904875" cy="895350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304800</xdr:colOff>
      <xdr:row>0</xdr:row>
      <xdr:rowOff>95250</xdr:rowOff>
    </xdr:from>
    <xdr:ext cx="1276350" cy="111442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fundacaouniselva.org.br/nova/outras/CALCULO-BOLSA-ENCARGO.xls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F0"/>
    <pageSetUpPr/>
  </sheetPr>
  <sheetViews>
    <sheetView showGridLines="0" workbookViewId="0"/>
  </sheetViews>
  <sheetFormatPr customHeight="1" defaultColWidth="14.43" defaultRowHeight="15.0"/>
  <cols>
    <col customWidth="1" min="1" max="1" width="6.43"/>
    <col customWidth="1" min="2" max="2" width="5.43"/>
    <col customWidth="1" min="3" max="3" width="2.29"/>
    <col customWidth="1" min="4" max="4" width="1.86"/>
    <col customWidth="1" min="5" max="6" width="4.57"/>
    <col customWidth="1" min="7" max="7" width="7.57"/>
    <col customWidth="1" min="8" max="8" width="3.57"/>
    <col customWidth="1" min="9" max="9" width="10.29"/>
    <col customWidth="1" min="10" max="10" width="10.86"/>
    <col customWidth="1" min="11" max="11" width="9.0"/>
    <col customWidth="1" min="12" max="12" width="8.71"/>
    <col customWidth="1" min="13" max="13" width="8.86"/>
    <col customWidth="1" min="14" max="14" width="11.71"/>
    <col customWidth="1" min="15" max="17" width="14.71"/>
  </cols>
  <sheetData>
    <row r="1" ht="24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4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ht="24.75" customHeight="1">
      <c r="A4" s="2"/>
      <c r="B4" s="3" t="s">
        <v>0</v>
      </c>
    </row>
    <row r="5" ht="24.75" customHeight="1">
      <c r="A5" s="2"/>
      <c r="B5" s="4" t="s">
        <v>1</v>
      </c>
    </row>
    <row r="6" ht="9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ht="34.5" customHeight="1">
      <c r="A7" s="1"/>
      <c r="B7" s="5" t="s">
        <v>2</v>
      </c>
    </row>
    <row r="8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6"/>
      <c r="Q8" s="6"/>
    </row>
    <row r="9">
      <c r="A9" s="1"/>
      <c r="B9" s="8" t="s">
        <v>3</v>
      </c>
      <c r="C9" s="8"/>
      <c r="D9" s="8"/>
      <c r="E9" s="8"/>
      <c r="F9" s="8"/>
      <c r="G9" s="8"/>
      <c r="H9" s="8"/>
      <c r="I9" s="8"/>
      <c r="J9" s="9"/>
      <c r="K9" s="6"/>
      <c r="L9" s="6"/>
      <c r="M9" s="6"/>
      <c r="N9" s="6"/>
      <c r="O9" s="7"/>
      <c r="P9" s="6"/>
      <c r="Q9" s="6"/>
    </row>
    <row r="10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  <c r="P10" s="6"/>
      <c r="Q10" s="6"/>
    </row>
    <row r="11" ht="15.0" customHeight="1">
      <c r="A11" s="1"/>
      <c r="B11" s="10" t="s">
        <v>4</v>
      </c>
      <c r="C11" s="11"/>
      <c r="D11" s="11"/>
      <c r="E11" s="11"/>
      <c r="F11" s="11"/>
      <c r="G11" s="11"/>
      <c r="H11" s="11"/>
      <c r="I11" s="11"/>
      <c r="J11" s="12"/>
      <c r="K11" s="13" t="s">
        <v>5</v>
      </c>
      <c r="L11" s="11"/>
      <c r="M11" s="11"/>
      <c r="N11" s="12"/>
      <c r="O11" s="13" t="s">
        <v>6</v>
      </c>
      <c r="P11" s="11"/>
      <c r="Q11" s="14" t="s">
        <v>7</v>
      </c>
    </row>
    <row r="12" ht="27.0" customHeight="1">
      <c r="A12" s="1"/>
      <c r="B12" s="15"/>
      <c r="C12" s="16"/>
      <c r="D12" s="16"/>
      <c r="E12" s="16"/>
      <c r="F12" s="16"/>
      <c r="G12" s="16"/>
      <c r="H12" s="16"/>
      <c r="I12" s="16"/>
      <c r="J12" s="17"/>
      <c r="K12" s="16"/>
      <c r="L12" s="16"/>
      <c r="M12" s="16"/>
      <c r="N12" s="17"/>
      <c r="O12" s="16"/>
      <c r="P12" s="16"/>
      <c r="Q12" s="17"/>
    </row>
    <row r="13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  <c r="P13" s="6"/>
      <c r="Q13" s="6"/>
    </row>
    <row r="14">
      <c r="A14" s="1"/>
      <c r="B14" s="18" t="s">
        <v>8</v>
      </c>
      <c r="J14" s="9"/>
      <c r="K14" s="6"/>
      <c r="L14" s="6"/>
      <c r="M14" s="6"/>
      <c r="N14" s="6"/>
      <c r="O14" s="7"/>
      <c r="P14" s="6"/>
      <c r="Q14" s="6"/>
    </row>
    <row r="1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6"/>
      <c r="Q15" s="6"/>
    </row>
    <row r="16" ht="27.0" customHeight="1">
      <c r="A16" s="1"/>
      <c r="B16" s="19" t="s">
        <v>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</row>
    <row r="17" ht="18.0" customHeight="1">
      <c r="A17" s="1"/>
      <c r="B17" s="22" t="s">
        <v>10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</row>
    <row r="18" ht="33.0" customHeight="1">
      <c r="A18" s="1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5"/>
    </row>
    <row r="19" ht="33.0" customHeight="1">
      <c r="A19" s="1"/>
      <c r="B19" s="26"/>
      <c r="Q19" s="27"/>
    </row>
    <row r="20" ht="39.75" customHeight="1">
      <c r="A20" s="1"/>
      <c r="B20" s="28" t="s">
        <v>11</v>
      </c>
      <c r="C20" s="29"/>
      <c r="D20" s="29"/>
      <c r="E20" s="29"/>
      <c r="F20" s="29"/>
      <c r="G20" s="29"/>
      <c r="H20" s="29"/>
      <c r="I20" s="29"/>
      <c r="J20" s="29"/>
      <c r="K20" s="30"/>
      <c r="L20" s="28" t="s">
        <v>12</v>
      </c>
      <c r="M20" s="29"/>
      <c r="N20" s="29"/>
      <c r="O20" s="29"/>
      <c r="P20" s="29"/>
      <c r="Q20" s="30"/>
    </row>
    <row r="21" ht="27.0" customHeight="1">
      <c r="A21" s="1"/>
      <c r="B21" s="19" t="s">
        <v>13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</row>
    <row r="22" ht="39.75" customHeight="1">
      <c r="A22" s="1"/>
      <c r="B22" s="31" t="s">
        <v>14</v>
      </c>
      <c r="C22" s="29"/>
      <c r="D22" s="29"/>
      <c r="E22" s="29"/>
      <c r="F22" s="29"/>
      <c r="G22" s="29"/>
      <c r="H22" s="29"/>
      <c r="I22" s="29"/>
      <c r="J22" s="29"/>
      <c r="K22" s="30"/>
      <c r="L22" s="31" t="s">
        <v>15</v>
      </c>
      <c r="M22" s="29"/>
      <c r="N22" s="29"/>
      <c r="O22" s="29"/>
      <c r="P22" s="29"/>
      <c r="Q22" s="30"/>
    </row>
    <row r="23" ht="39.75" customHeight="1">
      <c r="A23" s="1"/>
      <c r="B23" s="32" t="s">
        <v>16</v>
      </c>
      <c r="C23" s="29"/>
      <c r="D23" s="29"/>
      <c r="E23" s="29"/>
      <c r="F23" s="29"/>
      <c r="G23" s="29"/>
      <c r="H23" s="29"/>
      <c r="I23" s="29"/>
      <c r="J23" s="29"/>
      <c r="K23" s="30"/>
      <c r="L23" s="33" t="s">
        <v>17</v>
      </c>
      <c r="M23" s="29"/>
      <c r="N23" s="29"/>
      <c r="O23" s="29"/>
      <c r="P23" s="29"/>
      <c r="Q23" s="30"/>
    </row>
    <row r="24" ht="39.75" customHeight="1">
      <c r="A24" s="1"/>
      <c r="B24" s="32" t="s">
        <v>18</v>
      </c>
      <c r="C24" s="29"/>
      <c r="D24" s="29"/>
      <c r="E24" s="29"/>
      <c r="F24" s="29"/>
      <c r="G24" s="29"/>
      <c r="H24" s="29"/>
      <c r="I24" s="29"/>
      <c r="J24" s="29"/>
      <c r="K24" s="30"/>
      <c r="L24" s="28" t="s">
        <v>19</v>
      </c>
      <c r="M24" s="29"/>
      <c r="N24" s="29"/>
      <c r="O24" s="29"/>
      <c r="P24" s="29"/>
      <c r="Q24" s="30"/>
    </row>
    <row r="25" ht="30.0" customHeight="1">
      <c r="A25" s="1"/>
      <c r="B25" s="34" t="s">
        <v>20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ht="39.75" customHeight="1">
      <c r="A26" s="1"/>
      <c r="B26" s="31" t="s">
        <v>21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</row>
    <row r="27" ht="39.75" customHeight="1">
      <c r="A27" s="1"/>
      <c r="B27" s="31" t="s">
        <v>22</v>
      </c>
      <c r="C27" s="29"/>
      <c r="D27" s="29"/>
      <c r="E27" s="29"/>
      <c r="F27" s="29"/>
      <c r="G27" s="29"/>
      <c r="H27" s="29"/>
      <c r="I27" s="29"/>
      <c r="J27" s="29"/>
      <c r="K27" s="30"/>
      <c r="L27" s="31" t="s">
        <v>23</v>
      </c>
      <c r="M27" s="29"/>
      <c r="N27" s="29"/>
      <c r="O27" s="29"/>
      <c r="P27" s="29"/>
      <c r="Q27" s="30"/>
    </row>
    <row r="28" ht="39.75" customHeight="1">
      <c r="A28" s="1"/>
      <c r="B28" s="31" t="s">
        <v>24</v>
      </c>
      <c r="C28" s="29"/>
      <c r="D28" s="29"/>
      <c r="E28" s="29"/>
      <c r="F28" s="29"/>
      <c r="G28" s="29"/>
      <c r="H28" s="29"/>
      <c r="I28" s="29"/>
      <c r="J28" s="29"/>
      <c r="K28" s="30"/>
      <c r="L28" s="31" t="s">
        <v>25</v>
      </c>
      <c r="M28" s="29"/>
      <c r="N28" s="29"/>
      <c r="O28" s="29"/>
      <c r="P28" s="29"/>
      <c r="Q28" s="30"/>
    </row>
    <row r="29" ht="19.5" customHeight="1">
      <c r="A29" s="1"/>
      <c r="B29" s="37" t="s">
        <v>26</v>
      </c>
      <c r="M29" s="38"/>
      <c r="N29" s="39" t="s">
        <v>27</v>
      </c>
      <c r="O29" s="40"/>
      <c r="P29" s="40"/>
      <c r="Q29" s="41"/>
    </row>
    <row r="30" ht="19.5" customHeight="1">
      <c r="A30" s="1"/>
      <c r="B30" s="4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5"/>
      <c r="N30" s="43" t="s">
        <v>28</v>
      </c>
      <c r="O30" s="44"/>
      <c r="P30" s="45" t="s">
        <v>29</v>
      </c>
      <c r="Q30" s="44"/>
    </row>
    <row r="31" ht="39.75" customHeight="1">
      <c r="A31" s="1"/>
      <c r="B31" s="26"/>
      <c r="M31" s="27"/>
      <c r="N31" s="46"/>
      <c r="O31" s="30"/>
      <c r="P31" s="46"/>
      <c r="Q31" s="30"/>
    </row>
    <row r="32" ht="19.5" customHeight="1">
      <c r="A32" s="1"/>
      <c r="B32" s="26"/>
      <c r="M32" s="27"/>
      <c r="N32" s="47" t="s">
        <v>30</v>
      </c>
      <c r="O32" s="40"/>
      <c r="P32" s="40"/>
      <c r="Q32" s="41"/>
    </row>
    <row r="33" ht="19.5" customHeight="1">
      <c r="A33" s="1"/>
      <c r="B33" s="26"/>
      <c r="M33" s="27"/>
      <c r="N33" s="43" t="s">
        <v>28</v>
      </c>
      <c r="O33" s="44"/>
      <c r="P33" s="45" t="s">
        <v>29</v>
      </c>
      <c r="Q33" s="44"/>
    </row>
    <row r="34" ht="39.75" customHeight="1">
      <c r="A34" s="1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N34" s="51" t="str">
        <f>IFS(J11="","Sem Aditivo de Prazo",J11&lt;&gt;"",P31)</f>
        <v>Sem Aditivo de Prazo</v>
      </c>
      <c r="O34" s="21"/>
      <c r="P34" s="46"/>
      <c r="Q34" s="30"/>
    </row>
    <row r="35" ht="15.75" customHeight="1">
      <c r="A35" s="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</row>
    <row r="36" ht="19.5" customHeight="1">
      <c r="A36" s="1"/>
      <c r="B36" s="53" t="s">
        <v>31</v>
      </c>
      <c r="C36" s="35"/>
      <c r="D36" s="35"/>
      <c r="E36" s="35"/>
      <c r="F36" s="35"/>
      <c r="G36" s="35"/>
      <c r="H36" s="35"/>
      <c r="I36" s="35"/>
      <c r="J36" s="36"/>
      <c r="K36" s="54" t="s">
        <v>32</v>
      </c>
      <c r="L36" s="20"/>
      <c r="M36" s="20"/>
      <c r="N36" s="21"/>
      <c r="O36" s="54" t="s">
        <v>33</v>
      </c>
      <c r="P36" s="20"/>
      <c r="Q36" s="21"/>
    </row>
    <row r="37" ht="19.5" customHeight="1">
      <c r="A37" s="1"/>
      <c r="B37" s="55">
        <f>P56</f>
        <v>0</v>
      </c>
      <c r="C37" s="56"/>
      <c r="D37" s="56"/>
      <c r="E37" s="56"/>
      <c r="F37" s="56"/>
      <c r="G37" s="56"/>
      <c r="H37" s="56"/>
      <c r="I37" s="56"/>
      <c r="J37" s="44"/>
      <c r="K37" s="57" t="str">
        <f>IFS(B37=P60,"Sem Aditivo de Valor",B37&lt;&gt;P60,P60-B37)</f>
        <v>Sem Aditivo de Valor</v>
      </c>
      <c r="L37" s="56"/>
      <c r="M37" s="56"/>
      <c r="N37" s="44"/>
      <c r="O37" s="58">
        <f>P60</f>
        <v>0</v>
      </c>
      <c r="P37" s="56"/>
      <c r="Q37" s="44"/>
    </row>
    <row r="38" ht="15.75" customHeight="1">
      <c r="A38" s="1"/>
      <c r="B38" s="59"/>
      <c r="J38" s="38"/>
      <c r="N38" s="38"/>
      <c r="O38" s="59"/>
      <c r="Q38" s="38"/>
    </row>
    <row r="39" ht="15.75" customHeight="1">
      <c r="A39" s="1"/>
      <c r="B39" s="59"/>
      <c r="J39" s="38"/>
      <c r="N39" s="38"/>
      <c r="O39" s="59"/>
      <c r="Q39" s="38"/>
    </row>
    <row r="40" ht="15.75" customHeight="1">
      <c r="A40" s="1"/>
      <c r="B40" s="60"/>
      <c r="C40" s="61"/>
      <c r="D40" s="61"/>
      <c r="E40" s="61"/>
      <c r="F40" s="61"/>
      <c r="G40" s="61"/>
      <c r="H40" s="61"/>
      <c r="I40" s="61"/>
      <c r="J40" s="62"/>
      <c r="K40" s="61"/>
      <c r="L40" s="61"/>
      <c r="M40" s="61"/>
      <c r="N40" s="62"/>
      <c r="O40" s="60"/>
      <c r="P40" s="61"/>
      <c r="Q40" s="62"/>
    </row>
    <row r="41" ht="15.75" customHeight="1">
      <c r="A41" s="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</row>
    <row r="42" ht="15.75" customHeight="1">
      <c r="A42" s="1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4"/>
      <c r="P42" s="63"/>
      <c r="Q42" s="63"/>
    </row>
    <row r="43" ht="12.0" customHeight="1">
      <c r="A43" s="1"/>
      <c r="B43" s="65" t="s">
        <v>34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44"/>
    </row>
    <row r="44" ht="12.0" customHeight="1">
      <c r="A44" s="1"/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2"/>
    </row>
    <row r="45" ht="15.75" customHeight="1">
      <c r="A45" s="1"/>
      <c r="B45" s="66" t="s">
        <v>35</v>
      </c>
      <c r="C45" s="56"/>
      <c r="D45" s="44"/>
      <c r="E45" s="66" t="s">
        <v>36</v>
      </c>
      <c r="F45" s="44"/>
      <c r="G45" s="66" t="s">
        <v>37</v>
      </c>
      <c r="H45" s="56"/>
      <c r="I45" s="56"/>
      <c r="J45" s="56"/>
      <c r="K45" s="56"/>
      <c r="L45" s="56"/>
      <c r="M45" s="56"/>
      <c r="N45" s="56"/>
      <c r="O45" s="44"/>
      <c r="P45" s="67" t="s">
        <v>38</v>
      </c>
      <c r="Q45" s="67" t="s">
        <v>39</v>
      </c>
    </row>
    <row r="46" ht="15.75" customHeight="1">
      <c r="A46" s="1"/>
      <c r="B46" s="60"/>
      <c r="C46" s="61"/>
      <c r="D46" s="62"/>
      <c r="E46" s="60"/>
      <c r="F46" s="62"/>
      <c r="G46" s="59"/>
      <c r="O46" s="38"/>
      <c r="P46" s="68"/>
      <c r="Q46" s="68"/>
    </row>
    <row r="47" ht="30.0" customHeight="1">
      <c r="A47" s="1"/>
      <c r="B47" s="69">
        <v>1.0</v>
      </c>
      <c r="C47" s="29"/>
      <c r="D47" s="30"/>
      <c r="E47" s="69" t="s">
        <v>40</v>
      </c>
      <c r="F47" s="30"/>
      <c r="G47" s="32" t="s">
        <v>41</v>
      </c>
      <c r="H47" s="29"/>
      <c r="I47" s="29"/>
      <c r="J47" s="29"/>
      <c r="K47" s="29"/>
      <c r="L47" s="29"/>
      <c r="M47" s="29"/>
      <c r="N47" s="29"/>
      <c r="O47" s="30"/>
      <c r="P47" s="70" t="s">
        <v>42</v>
      </c>
      <c r="Q47" s="70" t="s">
        <v>42</v>
      </c>
    </row>
    <row r="48" ht="30.0" customHeight="1">
      <c r="A48" s="1"/>
      <c r="B48" s="71"/>
      <c r="C48" s="29"/>
      <c r="D48" s="30"/>
      <c r="E48" s="71"/>
      <c r="F48" s="30"/>
      <c r="G48" s="31"/>
      <c r="H48" s="29"/>
      <c r="I48" s="29"/>
      <c r="J48" s="29"/>
      <c r="K48" s="29"/>
      <c r="L48" s="29"/>
      <c r="M48" s="29"/>
      <c r="N48" s="29"/>
      <c r="O48" s="30"/>
      <c r="P48" s="72"/>
      <c r="Q48" s="72"/>
    </row>
    <row r="49" ht="30.0" customHeight="1">
      <c r="A49" s="1"/>
      <c r="B49" s="71"/>
      <c r="C49" s="29"/>
      <c r="D49" s="30"/>
      <c r="E49" s="71"/>
      <c r="F49" s="30"/>
      <c r="G49" s="31"/>
      <c r="H49" s="29"/>
      <c r="I49" s="29"/>
      <c r="J49" s="29"/>
      <c r="K49" s="29"/>
      <c r="L49" s="29"/>
      <c r="M49" s="29"/>
      <c r="N49" s="29"/>
      <c r="O49" s="30"/>
      <c r="P49" s="72"/>
      <c r="Q49" s="72"/>
    </row>
    <row r="50" ht="30.0" customHeight="1">
      <c r="A50" s="1"/>
      <c r="B50" s="71"/>
      <c r="C50" s="29"/>
      <c r="D50" s="30"/>
      <c r="E50" s="71"/>
      <c r="F50" s="30"/>
      <c r="G50" s="31"/>
      <c r="H50" s="29"/>
      <c r="I50" s="29"/>
      <c r="J50" s="29"/>
      <c r="K50" s="29"/>
      <c r="L50" s="29"/>
      <c r="M50" s="29"/>
      <c r="N50" s="29"/>
      <c r="O50" s="30"/>
      <c r="P50" s="72"/>
      <c r="Q50" s="72"/>
    </row>
    <row r="51" ht="15.75" customHeight="1">
      <c r="A51" s="1"/>
      <c r="B51" s="73"/>
    </row>
    <row r="52" ht="19.5" customHeight="1">
      <c r="A52" s="1"/>
      <c r="B52" s="73" t="s">
        <v>43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</row>
    <row r="53" ht="15.75" customHeight="1">
      <c r="A53" s="1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ht="24.75" customHeight="1">
      <c r="A54" s="1"/>
      <c r="B54" s="74" t="s">
        <v>44</v>
      </c>
      <c r="C54" s="20"/>
      <c r="D54" s="20"/>
      <c r="E54" s="20"/>
      <c r="F54" s="20"/>
      <c r="G54" s="20"/>
      <c r="H54" s="20"/>
      <c r="I54" s="20"/>
      <c r="J54" s="20"/>
      <c r="K54" s="20"/>
      <c r="L54" s="21"/>
      <c r="M54" s="74" t="s">
        <v>45</v>
      </c>
      <c r="N54" s="20"/>
      <c r="O54" s="20"/>
      <c r="P54" s="20"/>
      <c r="Q54" s="21"/>
    </row>
    <row r="55" ht="24.75" customHeight="1">
      <c r="A55" s="1"/>
      <c r="B55" s="75" t="s">
        <v>46</v>
      </c>
      <c r="C55" s="56"/>
      <c r="D55" s="56"/>
      <c r="E55" s="56"/>
      <c r="F55" s="56"/>
      <c r="G55" s="56"/>
      <c r="H55" s="56"/>
      <c r="I55" s="56"/>
      <c r="J55" s="56"/>
      <c r="K55" s="56"/>
      <c r="L55" s="44"/>
      <c r="M55" s="76" t="s">
        <v>47</v>
      </c>
      <c r="N55" s="77" t="s">
        <v>48</v>
      </c>
      <c r="O55" s="21"/>
      <c r="P55" s="78" t="s">
        <v>49</v>
      </c>
      <c r="Q55" s="36"/>
    </row>
    <row r="56" ht="30.0" customHeight="1">
      <c r="A56" s="1"/>
      <c r="B56" s="79" t="s">
        <v>50</v>
      </c>
      <c r="C56" s="80"/>
      <c r="D56" s="80"/>
      <c r="E56" s="80"/>
      <c r="F56" s="80"/>
      <c r="G56" s="80"/>
      <c r="H56" s="80"/>
      <c r="I56" s="80"/>
      <c r="J56" s="80"/>
      <c r="K56" s="80"/>
      <c r="L56" s="81"/>
      <c r="M56" s="82">
        <v>1.0</v>
      </c>
      <c r="N56" s="83"/>
      <c r="O56" s="50"/>
      <c r="P56" s="84">
        <f t="shared" ref="P56:P59" si="1">M56*N56</f>
        <v>0</v>
      </c>
      <c r="Q56" s="21"/>
    </row>
    <row r="57" ht="30.0" customHeight="1">
      <c r="A57" s="1"/>
      <c r="B57" s="85" t="s">
        <v>51</v>
      </c>
      <c r="C57" s="29"/>
      <c r="D57" s="29"/>
      <c r="E57" s="29"/>
      <c r="F57" s="29"/>
      <c r="G57" s="29"/>
      <c r="H57" s="29"/>
      <c r="I57" s="29"/>
      <c r="J57" s="29"/>
      <c r="K57" s="29"/>
      <c r="L57" s="30"/>
      <c r="M57" s="86">
        <v>2.0</v>
      </c>
      <c r="N57" s="87"/>
      <c r="O57" s="30"/>
      <c r="P57" s="88">
        <f t="shared" si="1"/>
        <v>0</v>
      </c>
      <c r="Q57" s="62"/>
    </row>
    <row r="58" ht="30.0" customHeight="1">
      <c r="A58" s="1"/>
      <c r="B58" s="89"/>
      <c r="C58" s="29"/>
      <c r="D58" s="29"/>
      <c r="E58" s="29"/>
      <c r="F58" s="29"/>
      <c r="G58" s="29"/>
      <c r="H58" s="29"/>
      <c r="I58" s="29"/>
      <c r="J58" s="29"/>
      <c r="K58" s="29"/>
      <c r="L58" s="30"/>
      <c r="M58" s="86"/>
      <c r="N58" s="90"/>
      <c r="O58" s="30"/>
      <c r="P58" s="84">
        <f t="shared" si="1"/>
        <v>0</v>
      </c>
      <c r="Q58" s="21"/>
    </row>
    <row r="59" ht="30.0" customHeight="1">
      <c r="A59" s="1"/>
      <c r="B59" s="89"/>
      <c r="C59" s="29"/>
      <c r="D59" s="29"/>
      <c r="E59" s="29"/>
      <c r="F59" s="29"/>
      <c r="G59" s="29"/>
      <c r="H59" s="29"/>
      <c r="I59" s="29"/>
      <c r="J59" s="29"/>
      <c r="K59" s="29"/>
      <c r="L59" s="30"/>
      <c r="M59" s="86"/>
      <c r="N59" s="90"/>
      <c r="O59" s="30"/>
      <c r="P59" s="84">
        <f t="shared" si="1"/>
        <v>0</v>
      </c>
      <c r="Q59" s="21"/>
    </row>
    <row r="60" ht="30.0" customHeight="1">
      <c r="A60" s="1"/>
      <c r="B60" s="91" t="s">
        <v>52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1"/>
      <c r="P60" s="92">
        <f>SUM(P56:Q59)</f>
        <v>0</v>
      </c>
      <c r="Q60" s="41"/>
    </row>
    <row r="61" ht="15.75" customHeight="1">
      <c r="A61" s="1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</row>
    <row r="62" ht="25.5" customHeight="1">
      <c r="A62" s="1"/>
      <c r="B62" s="93" t="s">
        <v>53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/>
    </row>
    <row r="63" ht="31.5" customHeight="1">
      <c r="A63" s="1"/>
      <c r="B63" s="94" t="s">
        <v>40</v>
      </c>
      <c r="C63" s="21"/>
      <c r="D63" s="95" t="s">
        <v>54</v>
      </c>
      <c r="E63" s="20"/>
      <c r="F63" s="20"/>
      <c r="G63" s="20"/>
      <c r="H63" s="20"/>
      <c r="I63" s="20"/>
      <c r="J63" s="20"/>
      <c r="K63" s="20"/>
      <c r="L63" s="20"/>
      <c r="M63" s="21"/>
      <c r="N63" s="96">
        <v>0.02</v>
      </c>
      <c r="O63" s="30"/>
      <c r="P63" s="97">
        <f>P60*N63</f>
        <v>0</v>
      </c>
      <c r="Q63" s="21"/>
    </row>
    <row r="64" ht="31.5" customHeight="1">
      <c r="A64" s="1"/>
      <c r="B64" s="94" t="s">
        <v>55</v>
      </c>
      <c r="C64" s="21"/>
      <c r="D64" s="95" t="s">
        <v>56</v>
      </c>
      <c r="E64" s="20"/>
      <c r="F64" s="20"/>
      <c r="G64" s="20"/>
      <c r="H64" s="20"/>
      <c r="I64" s="20"/>
      <c r="J64" s="20"/>
      <c r="K64" s="20"/>
      <c r="L64" s="20"/>
      <c r="M64" s="21"/>
      <c r="N64" s="96">
        <v>0.05</v>
      </c>
      <c r="O64" s="30"/>
      <c r="P64" s="97">
        <f>P60*N64</f>
        <v>0</v>
      </c>
      <c r="Q64" s="21"/>
    </row>
    <row r="65" ht="31.5" customHeight="1">
      <c r="A65" s="1"/>
      <c r="B65" s="74" t="s">
        <v>57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1"/>
      <c r="P65" s="98">
        <f>SUM(P63:Q64)</f>
        <v>0</v>
      </c>
      <c r="Q65" s="21"/>
    </row>
    <row r="66" ht="15.0" customHeight="1">
      <c r="A66" s="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7"/>
      <c r="P66" s="64"/>
      <c r="Q66" s="64"/>
    </row>
    <row r="67" ht="25.5" customHeight="1">
      <c r="A67" s="1"/>
      <c r="B67" s="74" t="s">
        <v>58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1"/>
    </row>
    <row r="68" ht="31.5" customHeight="1">
      <c r="A68" s="1"/>
      <c r="B68" s="94" t="s">
        <v>40</v>
      </c>
      <c r="C68" s="21"/>
      <c r="D68" s="95" t="s">
        <v>59</v>
      </c>
      <c r="E68" s="20"/>
      <c r="F68" s="20"/>
      <c r="G68" s="20"/>
      <c r="H68" s="20"/>
      <c r="I68" s="20"/>
      <c r="J68" s="20"/>
      <c r="K68" s="20"/>
      <c r="L68" s="20"/>
      <c r="M68" s="21"/>
      <c r="N68" s="96">
        <v>0.15</v>
      </c>
      <c r="O68" s="30"/>
      <c r="P68" s="97">
        <f>P60*N68</f>
        <v>0</v>
      </c>
      <c r="Q68" s="21"/>
    </row>
    <row r="69" ht="31.5" customHeight="1">
      <c r="A69" s="1"/>
      <c r="B69" s="74" t="s">
        <v>60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1"/>
      <c r="P69" s="98">
        <f>SUM(P68:Q68)</f>
        <v>0</v>
      </c>
      <c r="Q69" s="21"/>
    </row>
    <row r="70" ht="15.0" customHeight="1">
      <c r="A70" s="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9"/>
      <c r="P70" s="6"/>
      <c r="Q70" s="6"/>
    </row>
    <row r="71" ht="25.5" customHeight="1">
      <c r="A71" s="1"/>
      <c r="B71" s="100" t="s">
        <v>61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44"/>
      <c r="P71" s="101">
        <f>P60-P65-P69</f>
        <v>0</v>
      </c>
      <c r="Q71" s="44"/>
    </row>
    <row r="72" ht="15.75" customHeight="1">
      <c r="A72" s="1"/>
      <c r="B72" s="60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2"/>
      <c r="P72" s="60"/>
      <c r="Q72" s="62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02"/>
      <c r="P73" s="1"/>
      <c r="Q73" s="1"/>
    </row>
    <row r="74" ht="19.5" customHeight="1">
      <c r="A74" s="1"/>
      <c r="B74" s="73" t="s">
        <v>62</v>
      </c>
    </row>
    <row r="75" ht="15.75" customHeight="1">
      <c r="A75" s="1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</row>
    <row r="76" ht="63.0" customHeight="1">
      <c r="A76" s="1"/>
      <c r="B76" s="54" t="s">
        <v>63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1"/>
      <c r="O76" s="103" t="s">
        <v>64</v>
      </c>
      <c r="P76" s="104" t="s">
        <v>65</v>
      </c>
      <c r="Q76" s="103" t="s">
        <v>66</v>
      </c>
    </row>
    <row r="77" ht="31.5" customHeight="1">
      <c r="A77" s="1"/>
      <c r="B77" s="105" t="s">
        <v>67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/>
      <c r="O77" s="106">
        <f>'ANEXO I - MEMORIA DE CALCULO'!F21</f>
        <v>0</v>
      </c>
      <c r="P77" s="106">
        <f>'ANEXO I - MEMORIA DE CALCULO'!G21</f>
        <v>0</v>
      </c>
      <c r="Q77" s="106">
        <f>'ANEXO I - MEMORIA DE CALCULO'!H21</f>
        <v>0</v>
      </c>
    </row>
    <row r="78" ht="31.5" customHeight="1">
      <c r="A78" s="1"/>
      <c r="B78" s="105" t="s">
        <v>68</v>
      </c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1"/>
      <c r="O78" s="106">
        <f>'ANEXO I - MEMORIA DE CALCULO'!F28</f>
        <v>0</v>
      </c>
      <c r="P78" s="106">
        <f>'ANEXO I - MEMORIA DE CALCULO'!G28</f>
        <v>0</v>
      </c>
      <c r="Q78" s="106">
        <f>'ANEXO I - MEMORIA DE CALCULO'!H28</f>
        <v>0</v>
      </c>
    </row>
    <row r="79" ht="31.5" customHeight="1">
      <c r="A79" s="1"/>
      <c r="B79" s="105" t="s">
        <v>69</v>
      </c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1"/>
      <c r="O79" s="106">
        <f>'ANEXO I - MEMORIA DE CALCULO'!F45</f>
        <v>0</v>
      </c>
      <c r="P79" s="106">
        <f>'ANEXO I - MEMORIA DE CALCULO'!G45</f>
        <v>0</v>
      </c>
      <c r="Q79" s="106">
        <f>'ANEXO I - MEMORIA DE CALCULO'!H45</f>
        <v>0</v>
      </c>
    </row>
    <row r="80" ht="31.5" customHeight="1">
      <c r="A80" s="1"/>
      <c r="B80" s="105" t="s">
        <v>70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1"/>
      <c r="O80" s="106">
        <f>'ANEXO I - MEMORIA DE CALCULO'!F64</f>
        <v>0</v>
      </c>
      <c r="P80" s="106">
        <f>'ANEXO I - MEMORIA DE CALCULO'!G64</f>
        <v>0</v>
      </c>
      <c r="Q80" s="106">
        <f>'ANEXO I - MEMORIA DE CALCULO'!H64</f>
        <v>0</v>
      </c>
    </row>
    <row r="81" ht="31.5" customHeight="1">
      <c r="A81" s="1"/>
      <c r="B81" s="105" t="s">
        <v>71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1"/>
      <c r="O81" s="106">
        <f>'ANEXO I - MEMORIA DE CALCULO'!F72</f>
        <v>0</v>
      </c>
      <c r="P81" s="106">
        <f>'ANEXO I - MEMORIA DE CALCULO'!G72</f>
        <v>0</v>
      </c>
      <c r="Q81" s="106">
        <f>'ANEXO I - MEMORIA DE CALCULO'!H72</f>
        <v>0</v>
      </c>
    </row>
    <row r="82" ht="31.5" customHeight="1">
      <c r="A82" s="1"/>
      <c r="B82" s="105" t="s">
        <v>72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1"/>
      <c r="O82" s="106">
        <f>'ANEXO I - MEMORIA DE CALCULO'!F82</f>
        <v>0</v>
      </c>
      <c r="P82" s="106">
        <f>'ANEXO I - MEMORIA DE CALCULO'!G82</f>
        <v>0</v>
      </c>
      <c r="Q82" s="106">
        <f>'ANEXO I - MEMORIA DE CALCULO'!H82</f>
        <v>0</v>
      </c>
    </row>
    <row r="83" ht="31.5" customHeight="1">
      <c r="A83" s="1"/>
      <c r="B83" s="107" t="s">
        <v>73</v>
      </c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1"/>
      <c r="O83" s="106">
        <f>'ANEXO I - MEMORIA DE CALCULO'!F89</f>
        <v>0</v>
      </c>
      <c r="P83" s="106">
        <f>'ANEXO I - MEMORIA DE CALCULO'!G89</f>
        <v>0</v>
      </c>
      <c r="Q83" s="106">
        <f>'ANEXO I - MEMORIA DE CALCULO'!H89</f>
        <v>0</v>
      </c>
    </row>
    <row r="84" ht="31.5" customHeight="1">
      <c r="A84" s="1"/>
      <c r="B84" s="105" t="s">
        <v>74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1"/>
      <c r="O84" s="106">
        <f>'ANEXO I - MEMORIA DE CALCULO'!F97</f>
        <v>0</v>
      </c>
      <c r="P84" s="106">
        <f>'ANEXO I - MEMORIA DE CALCULO'!G97</f>
        <v>0</v>
      </c>
      <c r="Q84" s="106">
        <f>'ANEXO I - MEMORIA DE CALCULO'!H97</f>
        <v>0</v>
      </c>
    </row>
    <row r="85" ht="31.5" customHeight="1">
      <c r="A85" s="1"/>
      <c r="B85" s="105" t="s">
        <v>75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1"/>
      <c r="O85" s="106">
        <f>'ANEXO I - MEMORIA DE CALCULO'!F104</f>
        <v>0</v>
      </c>
      <c r="P85" s="106">
        <f>'ANEXO I - MEMORIA DE CALCULO'!G104</f>
        <v>100</v>
      </c>
      <c r="Q85" s="106">
        <f>'ANEXO I - MEMORIA DE CALCULO'!H104</f>
        <v>100</v>
      </c>
    </row>
    <row r="86" ht="31.5" customHeight="1">
      <c r="A86" s="1"/>
      <c r="B86" s="105" t="s">
        <v>76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1"/>
      <c r="O86" s="106">
        <f>'ANEXO I - MEMORIA DE CALCULO'!F112</f>
        <v>0</v>
      </c>
      <c r="P86" s="106">
        <f>'ANEXO I - MEMORIA DE CALCULO'!G112</f>
        <v>0</v>
      </c>
      <c r="Q86" s="106">
        <f>'ANEXO I - MEMORIA DE CALCULO'!H112</f>
        <v>0</v>
      </c>
    </row>
    <row r="87" ht="24.75" customHeight="1">
      <c r="A87" s="1"/>
      <c r="B87" s="74" t="s">
        <v>77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108"/>
      <c r="P87" s="109"/>
      <c r="Q87" s="110"/>
    </row>
    <row r="88" ht="31.5" customHeight="1">
      <c r="A88" s="1"/>
      <c r="B88" s="95" t="s">
        <v>78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111">
        <f>'ANEXO I - MEMORIA DE CALCULO'!F138</f>
        <v>0</v>
      </c>
      <c r="P88" s="111">
        <f>'ANEXO I - MEMORIA DE CALCULO'!G138</f>
        <v>0</v>
      </c>
      <c r="Q88" s="111">
        <f>'ANEXO I - MEMORIA DE CALCULO'!H138</f>
        <v>0</v>
      </c>
    </row>
    <row r="89" ht="31.5" customHeight="1">
      <c r="A89" s="1"/>
      <c r="B89" s="95" t="s">
        <v>79</v>
      </c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111">
        <f>'ANEXO I - MEMORIA DE CALCULO'!F145</f>
        <v>0</v>
      </c>
      <c r="P89" s="111">
        <f>'ANEXO I - MEMORIA DE CALCULO'!G145</f>
        <v>0</v>
      </c>
      <c r="Q89" s="111">
        <f>'ANEXO I - MEMORIA DE CALCULO'!H145</f>
        <v>0</v>
      </c>
    </row>
    <row r="90" ht="31.5" customHeight="1">
      <c r="A90" s="1"/>
      <c r="B90" s="74" t="s">
        <v>80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1"/>
      <c r="O90" s="112">
        <f>'ANEXO I - MEMORIA DE CALCULO'!F149</f>
        <v>0</v>
      </c>
      <c r="P90" s="112">
        <f>'ANEXO I - MEMORIA DE CALCULO'!G149</f>
        <v>100</v>
      </c>
      <c r="Q90" s="112">
        <f>'ANEXO I - MEMORIA DE CALCULO'!H149</f>
        <v>100</v>
      </c>
    </row>
    <row r="91" ht="24.75" customHeight="1">
      <c r="A91" s="1"/>
      <c r="B91" s="113" t="s">
        <v>53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1"/>
    </row>
    <row r="92" ht="31.5" customHeight="1">
      <c r="A92" s="1"/>
      <c r="B92" s="95" t="s">
        <v>54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1"/>
      <c r="N92" s="114">
        <f>'ANEXO I - MEMORIA DE CALCULO'!E153</f>
        <v>0.02</v>
      </c>
      <c r="O92" s="111">
        <f>'ANEXO I - MEMORIA DE CALCULO'!F153</f>
        <v>0</v>
      </c>
      <c r="P92" s="115">
        <f>'ANEXO I - MEMORIA DE CALCULO'!G153</f>
        <v>2.564102564</v>
      </c>
      <c r="Q92" s="115">
        <f>'ANEXO I - MEMORIA DE CALCULO'!H153</f>
        <v>2.564102564</v>
      </c>
    </row>
    <row r="93" ht="31.5" customHeight="1">
      <c r="A93" s="1"/>
      <c r="B93" s="95" t="s">
        <v>81</v>
      </c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1"/>
      <c r="N93" s="116">
        <f>'ANEXO I - MEMORIA DE CALCULO'!E154</f>
        <v>0.05</v>
      </c>
      <c r="O93" s="111">
        <f>'ANEXO I - MEMORIA DE CALCULO'!F154</f>
        <v>0</v>
      </c>
      <c r="P93" s="117">
        <f>'ANEXO I - MEMORIA DE CALCULO'!G154</f>
        <v>6.41025641</v>
      </c>
      <c r="Q93" s="117">
        <f>'ANEXO I - MEMORIA DE CALCULO'!H154</f>
        <v>6.41025641</v>
      </c>
    </row>
    <row r="94" ht="24.75" customHeight="1">
      <c r="A94" s="1"/>
      <c r="B94" s="118" t="s">
        <v>58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20"/>
    </row>
    <row r="95" ht="31.5" customHeight="1">
      <c r="A95" s="1"/>
      <c r="B95" s="95" t="s">
        <v>59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1"/>
      <c r="N95" s="121">
        <f>'ANEXO I - MEMORIA DE CALCULO'!E158</f>
        <v>0.15</v>
      </c>
      <c r="O95" s="111">
        <f>'ANEXO I - MEMORIA DE CALCULO'!F158</f>
        <v>0</v>
      </c>
      <c r="P95" s="117">
        <f>'ANEXO I - MEMORIA DE CALCULO'!G158</f>
        <v>19.23076923</v>
      </c>
      <c r="Q95" s="117">
        <f>'ANEXO I - MEMORIA DE CALCULO'!H158</f>
        <v>19.23076923</v>
      </c>
    </row>
    <row r="96" ht="31.5" customHeight="1">
      <c r="A96" s="1"/>
      <c r="B96" s="122" t="s">
        <v>82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1"/>
      <c r="O96" s="123">
        <f>'ANEXO I - MEMORIA DE CALCULO'!F163</f>
        <v>0</v>
      </c>
      <c r="P96" s="123">
        <f>'ANEXO I - MEMORIA DE CALCULO'!G163</f>
        <v>128.2051282</v>
      </c>
      <c r="Q96" s="123">
        <f>'ANEXO I - MEMORIA DE CALCULO'!H163</f>
        <v>128.2051282</v>
      </c>
    </row>
    <row r="97" ht="15.0" customHeight="1">
      <c r="A97" s="1"/>
      <c r="B97" s="102"/>
      <c r="C97" s="102"/>
      <c r="D97" s="124"/>
      <c r="P97" s="125"/>
    </row>
    <row r="98" ht="15.0" customHeight="1">
      <c r="A98" s="1"/>
      <c r="B98" s="73" t="s">
        <v>83</v>
      </c>
    </row>
    <row r="99" ht="95.25" customHeight="1">
      <c r="A99" s="1"/>
      <c r="B99" s="126" t="s">
        <v>84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1"/>
    </row>
    <row r="100" ht="15.0" customHeight="1">
      <c r="A100" s="1"/>
      <c r="B100" s="102"/>
      <c r="C100" s="102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5"/>
      <c r="Q100" s="125"/>
    </row>
    <row r="101" ht="15.0" customHeight="1">
      <c r="A101" s="1"/>
      <c r="B101" s="73" t="s">
        <v>85</v>
      </c>
    </row>
    <row r="102" ht="63.0" customHeight="1">
      <c r="A102" s="1"/>
      <c r="B102" s="127" t="s">
        <v>86</v>
      </c>
      <c r="C102" s="128" t="s">
        <v>87</v>
      </c>
      <c r="D102" s="20"/>
      <c r="E102" s="20"/>
      <c r="F102" s="20"/>
      <c r="G102" s="20"/>
      <c r="H102" s="20"/>
      <c r="I102" s="20"/>
      <c r="J102" s="20"/>
      <c r="K102" s="20"/>
      <c r="L102" s="21"/>
      <c r="M102" s="129" t="s">
        <v>88</v>
      </c>
      <c r="N102" s="129" t="s">
        <v>89</v>
      </c>
      <c r="O102" s="103" t="s">
        <v>90</v>
      </c>
      <c r="P102" s="104" t="s">
        <v>65</v>
      </c>
      <c r="Q102" s="103" t="s">
        <v>66</v>
      </c>
    </row>
    <row r="103" ht="31.5" customHeight="1">
      <c r="A103" s="1"/>
      <c r="B103" s="130">
        <v>1.0</v>
      </c>
      <c r="C103" s="131" t="s">
        <v>91</v>
      </c>
      <c r="D103" s="20"/>
      <c r="E103" s="20"/>
      <c r="F103" s="20"/>
      <c r="G103" s="20"/>
      <c r="H103" s="20"/>
      <c r="I103" s="20"/>
      <c r="J103" s="20"/>
      <c r="K103" s="20"/>
      <c r="L103" s="21"/>
      <c r="M103" s="132" t="s">
        <v>92</v>
      </c>
      <c r="N103" s="132">
        <v>1000.0</v>
      </c>
      <c r="O103" s="133">
        <v>1000.0</v>
      </c>
      <c r="P103" s="133">
        <v>0.0</v>
      </c>
      <c r="Q103" s="133">
        <f>'ANEXO I - MEMORIA DE CALCULO'!H44</f>
        <v>0</v>
      </c>
    </row>
    <row r="104" ht="31.5" customHeight="1">
      <c r="A104" s="1"/>
      <c r="B104" s="130">
        <v>1.0</v>
      </c>
      <c r="C104" s="131" t="s">
        <v>93</v>
      </c>
      <c r="D104" s="20"/>
      <c r="E104" s="20"/>
      <c r="F104" s="20"/>
      <c r="G104" s="20"/>
      <c r="H104" s="20"/>
      <c r="I104" s="20"/>
      <c r="J104" s="20"/>
      <c r="K104" s="20"/>
      <c r="L104" s="21"/>
      <c r="M104" s="132" t="s">
        <v>94</v>
      </c>
      <c r="N104" s="132">
        <v>0.0</v>
      </c>
      <c r="O104" s="133">
        <v>0.0</v>
      </c>
      <c r="P104" s="133">
        <v>1000.0</v>
      </c>
      <c r="Q104" s="133">
        <v>1000.0</v>
      </c>
    </row>
    <row r="105" ht="19.5" customHeight="1">
      <c r="A105" s="1"/>
      <c r="B105" s="134"/>
      <c r="C105" s="135" t="s">
        <v>95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2"/>
      <c r="N105" s="136"/>
      <c r="O105" s="137">
        <f>SUM(O101:O104)</f>
        <v>1000</v>
      </c>
      <c r="P105" s="138">
        <v>1000.0</v>
      </c>
      <c r="Q105" s="139">
        <v>1000.0</v>
      </c>
    </row>
    <row r="106" ht="28.5" customHeight="1">
      <c r="A106" s="1"/>
      <c r="B106" s="140" t="s">
        <v>96</v>
      </c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1"/>
    </row>
    <row r="107" ht="15.0" customHeight="1">
      <c r="A107" s="1"/>
      <c r="B107" s="102"/>
      <c r="C107" s="10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02"/>
      <c r="P107" s="141"/>
      <c r="Q107" s="141"/>
    </row>
    <row r="108" ht="15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02"/>
      <c r="P108" s="1"/>
      <c r="Q108" s="1"/>
    </row>
    <row r="109" ht="15.75" customHeight="1">
      <c r="A109" s="1"/>
      <c r="B109" s="142" t="s">
        <v>97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44"/>
    </row>
    <row r="110" ht="15.75" customHeight="1">
      <c r="A110" s="1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2"/>
    </row>
    <row r="111" ht="15.75" customHeight="1">
      <c r="A111" s="1"/>
      <c r="B111" s="45" t="s">
        <v>98</v>
      </c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44"/>
    </row>
    <row r="112" ht="15.75" customHeight="1">
      <c r="A112" s="1"/>
      <c r="B112" s="59"/>
      <c r="Q112" s="38"/>
    </row>
    <row r="113" ht="15.75" customHeight="1">
      <c r="A113" s="1"/>
      <c r="B113" s="59"/>
      <c r="Q113" s="38"/>
    </row>
    <row r="114" ht="15.75" customHeight="1">
      <c r="A114" s="1"/>
      <c r="B114" s="143" t="s">
        <v>99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02"/>
      <c r="P114" s="1"/>
      <c r="Q114" s="144"/>
    </row>
    <row r="115" ht="15.75" customHeight="1">
      <c r="A115" s="1"/>
      <c r="B115" s="145" t="s">
        <v>100</v>
      </c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"/>
      <c r="O115" s="102"/>
      <c r="P115" s="1"/>
      <c r="Q115" s="144"/>
    </row>
    <row r="116" ht="15.75" customHeight="1">
      <c r="A116" s="1"/>
      <c r="B116" s="146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2"/>
    </row>
    <row r="117" ht="15.0" customHeight="1">
      <c r="A117" s="1"/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43"/>
      <c r="P117" s="147"/>
      <c r="Q117" s="147"/>
    </row>
    <row r="118" ht="15.75" customHeight="1">
      <c r="A118" s="1"/>
      <c r="B118" s="45" t="s">
        <v>101</v>
      </c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44"/>
    </row>
    <row r="119" ht="15.75" customHeight="1">
      <c r="A119" s="1"/>
      <c r="B119" s="59"/>
      <c r="Q119" s="38"/>
    </row>
    <row r="120" ht="15.75" customHeight="1">
      <c r="A120" s="1"/>
      <c r="B120" s="59"/>
      <c r="Q120" s="38"/>
    </row>
    <row r="121" ht="15.75" customHeight="1">
      <c r="A121" s="1"/>
      <c r="B121" s="143" t="s">
        <v>99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02"/>
      <c r="P121" s="1"/>
      <c r="Q121" s="144"/>
    </row>
    <row r="122" ht="15.75" customHeight="1">
      <c r="A122" s="1"/>
      <c r="B122" s="145" t="s">
        <v>102</v>
      </c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02"/>
      <c r="P122" s="1"/>
      <c r="Q122" s="144"/>
    </row>
    <row r="123" ht="15.75" customHeight="1">
      <c r="A123" s="1"/>
      <c r="B123" s="146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2"/>
    </row>
    <row r="124" ht="15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02"/>
      <c r="P124" s="1"/>
      <c r="Q124" s="1"/>
    </row>
    <row r="125" ht="15.75" customHeight="1">
      <c r="A125" s="1"/>
      <c r="B125" s="45" t="s">
        <v>103</v>
      </c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44"/>
    </row>
    <row r="126" ht="15.75" customHeight="1">
      <c r="A126" s="1"/>
      <c r="B126" s="59"/>
      <c r="Q126" s="38"/>
    </row>
    <row r="127" ht="15.75" customHeight="1">
      <c r="A127" s="1"/>
      <c r="B127" s="59"/>
      <c r="Q127" s="38"/>
    </row>
    <row r="128" ht="15.75" customHeight="1">
      <c r="A128" s="1"/>
      <c r="B128" s="143" t="s">
        <v>99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02"/>
      <c r="P128" s="1"/>
      <c r="Q128" s="144"/>
    </row>
    <row r="129" ht="15.75" customHeight="1">
      <c r="A129" s="1"/>
      <c r="B129" s="145" t="s">
        <v>104</v>
      </c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02"/>
      <c r="P129" s="1"/>
      <c r="Q129" s="144"/>
    </row>
    <row r="130" ht="15.75" customHeight="1">
      <c r="A130" s="1"/>
      <c r="B130" s="146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2"/>
    </row>
    <row r="131" ht="15.75" customHeight="1">
      <c r="A131" s="1"/>
      <c r="B131" s="148"/>
      <c r="C131" s="148"/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49"/>
      <c r="P131" s="148"/>
      <c r="Q131" s="148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02"/>
      <c r="P132" s="1"/>
      <c r="Q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02"/>
      <c r="P133" s="1"/>
      <c r="Q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02"/>
      <c r="P134" s="1"/>
      <c r="Q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02"/>
      <c r="P135" s="1"/>
      <c r="Q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02"/>
      <c r="P136" s="1"/>
      <c r="Q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02"/>
      <c r="P137" s="1"/>
      <c r="Q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02"/>
      <c r="P138" s="1"/>
      <c r="Q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02"/>
      <c r="P139" s="1"/>
      <c r="Q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02"/>
      <c r="P140" s="1"/>
      <c r="Q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02"/>
      <c r="P141" s="1"/>
      <c r="Q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02"/>
      <c r="P142" s="1"/>
      <c r="Q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02"/>
      <c r="P143" s="1"/>
      <c r="Q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02"/>
      <c r="P144" s="1"/>
      <c r="Q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02"/>
      <c r="P145" s="1"/>
      <c r="Q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02"/>
      <c r="P146" s="1"/>
      <c r="Q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02"/>
      <c r="P147" s="1"/>
      <c r="Q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02"/>
      <c r="P148" s="1"/>
      <c r="Q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02"/>
      <c r="P149" s="1"/>
      <c r="Q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02"/>
      <c r="P150" s="1"/>
      <c r="Q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02"/>
      <c r="P151" s="1"/>
      <c r="Q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02"/>
      <c r="P152" s="1"/>
      <c r="Q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02"/>
      <c r="P153" s="1"/>
      <c r="Q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02"/>
      <c r="P154" s="1"/>
      <c r="Q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02"/>
      <c r="P155" s="1"/>
      <c r="Q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02"/>
      <c r="P156" s="1"/>
      <c r="Q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02"/>
      <c r="P157" s="1"/>
      <c r="Q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02"/>
      <c r="P158" s="1"/>
      <c r="Q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02"/>
      <c r="P159" s="1"/>
      <c r="Q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02"/>
      <c r="P160" s="1"/>
      <c r="Q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02"/>
      <c r="P161" s="1"/>
      <c r="Q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02"/>
      <c r="P162" s="1"/>
      <c r="Q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02"/>
      <c r="P163" s="1"/>
      <c r="Q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02"/>
      <c r="P164" s="1"/>
      <c r="Q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02"/>
      <c r="P165" s="1"/>
      <c r="Q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02"/>
      <c r="P166" s="1"/>
      <c r="Q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02"/>
      <c r="P167" s="1"/>
      <c r="Q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02"/>
      <c r="P168" s="1"/>
      <c r="Q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02"/>
      <c r="P169" s="1"/>
      <c r="Q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02"/>
      <c r="P170" s="1"/>
      <c r="Q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02"/>
      <c r="P171" s="1"/>
      <c r="Q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02"/>
      <c r="P172" s="1"/>
      <c r="Q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02"/>
      <c r="P173" s="1"/>
      <c r="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02"/>
      <c r="P174" s="1"/>
      <c r="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02"/>
      <c r="P175" s="1"/>
      <c r="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02"/>
      <c r="P176" s="1"/>
      <c r="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02"/>
      <c r="P177" s="1"/>
      <c r="Q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02"/>
      <c r="P178" s="1"/>
      <c r="Q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02"/>
      <c r="P179" s="1"/>
      <c r="Q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02"/>
      <c r="P180" s="1"/>
      <c r="Q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02"/>
      <c r="P181" s="1"/>
      <c r="Q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02"/>
      <c r="P182" s="1"/>
      <c r="Q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02"/>
      <c r="P183" s="1"/>
      <c r="Q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02"/>
      <c r="P184" s="1"/>
      <c r="Q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02"/>
      <c r="P185" s="1"/>
      <c r="Q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02"/>
      <c r="P186" s="1"/>
      <c r="Q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02"/>
      <c r="P187" s="1"/>
      <c r="Q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02"/>
      <c r="P188" s="1"/>
      <c r="Q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02"/>
      <c r="P189" s="1"/>
      <c r="Q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02"/>
      <c r="P190" s="1"/>
      <c r="Q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02"/>
      <c r="P191" s="1"/>
      <c r="Q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02"/>
      <c r="P192" s="1"/>
      <c r="Q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02"/>
      <c r="P193" s="1"/>
      <c r="Q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02"/>
      <c r="P194" s="1"/>
      <c r="Q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02"/>
      <c r="P195" s="1"/>
      <c r="Q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02"/>
      <c r="P196" s="1"/>
      <c r="Q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02"/>
      <c r="P197" s="1"/>
      <c r="Q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02"/>
      <c r="P198" s="1"/>
      <c r="Q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02"/>
      <c r="P199" s="1"/>
      <c r="Q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02"/>
      <c r="P200" s="1"/>
      <c r="Q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02"/>
      <c r="P201" s="1"/>
      <c r="Q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02"/>
      <c r="P202" s="1"/>
      <c r="Q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02"/>
      <c r="P203" s="1"/>
      <c r="Q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02"/>
      <c r="P204" s="1"/>
      <c r="Q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02"/>
      <c r="P205" s="1"/>
      <c r="Q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02"/>
      <c r="P206" s="1"/>
      <c r="Q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02"/>
      <c r="P207" s="1"/>
      <c r="Q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02"/>
      <c r="P208" s="1"/>
      <c r="Q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02"/>
      <c r="P209" s="1"/>
      <c r="Q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02"/>
      <c r="P210" s="1"/>
      <c r="Q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02"/>
      <c r="P211" s="1"/>
      <c r="Q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02"/>
      <c r="P212" s="1"/>
      <c r="Q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02"/>
      <c r="P213" s="1"/>
      <c r="Q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02"/>
      <c r="P214" s="1"/>
      <c r="Q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02"/>
      <c r="P215" s="1"/>
      <c r="Q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02"/>
      <c r="P216" s="1"/>
      <c r="Q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02"/>
      <c r="P217" s="1"/>
      <c r="Q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02"/>
      <c r="P218" s="1"/>
      <c r="Q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02"/>
      <c r="P219" s="1"/>
      <c r="Q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02"/>
      <c r="P220" s="1"/>
      <c r="Q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02"/>
      <c r="P221" s="1"/>
      <c r="Q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02"/>
      <c r="P222" s="1"/>
      <c r="Q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02"/>
      <c r="P223" s="1"/>
      <c r="Q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02"/>
      <c r="P224" s="1"/>
      <c r="Q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02"/>
      <c r="P225" s="1"/>
      <c r="Q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02"/>
      <c r="P226" s="1"/>
      <c r="Q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02"/>
      <c r="P227" s="1"/>
      <c r="Q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02"/>
      <c r="P228" s="1"/>
      <c r="Q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02"/>
      <c r="P229" s="1"/>
      <c r="Q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02"/>
      <c r="P230" s="1"/>
      <c r="Q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02"/>
      <c r="P231" s="1"/>
      <c r="Q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02"/>
      <c r="P232" s="1"/>
      <c r="Q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02"/>
      <c r="P233" s="1"/>
      <c r="Q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02"/>
      <c r="P234" s="1"/>
      <c r="Q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02"/>
      <c r="P235" s="1"/>
      <c r="Q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02"/>
      <c r="P236" s="1"/>
      <c r="Q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02"/>
      <c r="P237" s="1"/>
      <c r="Q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02"/>
      <c r="P238" s="1"/>
      <c r="Q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02"/>
      <c r="P239" s="1"/>
      <c r="Q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02"/>
      <c r="P240" s="1"/>
      <c r="Q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02"/>
      <c r="P241" s="1"/>
      <c r="Q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02"/>
      <c r="P242" s="1"/>
      <c r="Q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02"/>
      <c r="P243" s="1"/>
      <c r="Q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02"/>
      <c r="P244" s="1"/>
      <c r="Q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02"/>
      <c r="P245" s="1"/>
      <c r="Q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02"/>
      <c r="P246" s="1"/>
      <c r="Q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02"/>
      <c r="P247" s="1"/>
      <c r="Q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02"/>
      <c r="P248" s="1"/>
      <c r="Q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02"/>
      <c r="P249" s="1"/>
      <c r="Q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02"/>
      <c r="P250" s="1"/>
      <c r="Q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02"/>
      <c r="P251" s="1"/>
      <c r="Q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02"/>
      <c r="P252" s="1"/>
      <c r="Q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02"/>
      <c r="P253" s="1"/>
      <c r="Q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02"/>
      <c r="P254" s="1"/>
      <c r="Q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02"/>
      <c r="P255" s="1"/>
      <c r="Q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02"/>
      <c r="P256" s="1"/>
      <c r="Q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02"/>
      <c r="P257" s="1"/>
      <c r="Q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02"/>
      <c r="P258" s="1"/>
      <c r="Q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02"/>
      <c r="P259" s="1"/>
      <c r="Q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02"/>
      <c r="P260" s="1"/>
      <c r="Q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02"/>
      <c r="P261" s="1"/>
      <c r="Q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02"/>
      <c r="P262" s="1"/>
      <c r="Q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02"/>
      <c r="P263" s="1"/>
      <c r="Q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02"/>
      <c r="P264" s="1"/>
      <c r="Q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02"/>
      <c r="P265" s="1"/>
      <c r="Q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02"/>
      <c r="P266" s="1"/>
      <c r="Q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02"/>
      <c r="P267" s="1"/>
      <c r="Q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02"/>
      <c r="P268" s="1"/>
      <c r="Q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02"/>
      <c r="P269" s="1"/>
      <c r="Q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02"/>
      <c r="P270" s="1"/>
      <c r="Q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02"/>
      <c r="P271" s="1"/>
      <c r="Q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02"/>
      <c r="P272" s="1"/>
      <c r="Q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02"/>
      <c r="P273" s="1"/>
      <c r="Q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02"/>
      <c r="P274" s="1"/>
      <c r="Q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02"/>
      <c r="P275" s="1"/>
      <c r="Q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02"/>
      <c r="P276" s="1"/>
      <c r="Q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02"/>
      <c r="P277" s="1"/>
      <c r="Q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02"/>
      <c r="P278" s="1"/>
      <c r="Q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02"/>
      <c r="P279" s="1"/>
      <c r="Q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02"/>
      <c r="P280" s="1"/>
      <c r="Q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02"/>
      <c r="P281" s="1"/>
      <c r="Q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02"/>
      <c r="P282" s="1"/>
      <c r="Q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02"/>
      <c r="P283" s="1"/>
      <c r="Q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02"/>
      <c r="P284" s="1"/>
      <c r="Q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02"/>
      <c r="P285" s="1"/>
      <c r="Q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02"/>
      <c r="P286" s="1"/>
      <c r="Q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02"/>
      <c r="P287" s="1"/>
      <c r="Q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02"/>
      <c r="P288" s="1"/>
      <c r="Q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02"/>
      <c r="P289" s="1"/>
      <c r="Q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02"/>
      <c r="P290" s="1"/>
      <c r="Q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02"/>
      <c r="P291" s="1"/>
      <c r="Q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02"/>
      <c r="P292" s="1"/>
      <c r="Q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02"/>
      <c r="P293" s="1"/>
      <c r="Q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02"/>
      <c r="P294" s="1"/>
      <c r="Q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02"/>
      <c r="P295" s="1"/>
      <c r="Q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02"/>
      <c r="P296" s="1"/>
      <c r="Q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02"/>
      <c r="P297" s="1"/>
      <c r="Q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02"/>
      <c r="P298" s="1"/>
      <c r="Q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02"/>
      <c r="P299" s="1"/>
      <c r="Q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02"/>
      <c r="P300" s="1"/>
      <c r="Q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02"/>
      <c r="P301" s="1"/>
      <c r="Q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02"/>
      <c r="P302" s="1"/>
      <c r="Q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02"/>
      <c r="P303" s="1"/>
      <c r="Q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02"/>
      <c r="P304" s="1"/>
      <c r="Q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02"/>
      <c r="P305" s="1"/>
      <c r="Q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02"/>
      <c r="P306" s="1"/>
      <c r="Q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02"/>
      <c r="P307" s="1"/>
      <c r="Q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02"/>
      <c r="P308" s="1"/>
      <c r="Q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02"/>
      <c r="P309" s="1"/>
      <c r="Q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02"/>
      <c r="P310" s="1"/>
      <c r="Q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02"/>
      <c r="P311" s="1"/>
      <c r="Q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02"/>
      <c r="P312" s="1"/>
      <c r="Q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02"/>
      <c r="P313" s="1"/>
      <c r="Q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02"/>
      <c r="P314" s="1"/>
      <c r="Q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02"/>
      <c r="P315" s="1"/>
      <c r="Q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02"/>
      <c r="P316" s="1"/>
      <c r="Q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02"/>
      <c r="P317" s="1"/>
      <c r="Q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02"/>
      <c r="P318" s="1"/>
      <c r="Q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02"/>
      <c r="P319" s="1"/>
      <c r="Q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02"/>
      <c r="P320" s="1"/>
      <c r="Q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02"/>
      <c r="P321" s="1"/>
      <c r="Q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02"/>
      <c r="P322" s="1"/>
      <c r="Q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02"/>
      <c r="P323" s="1"/>
      <c r="Q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02"/>
      <c r="P324" s="1"/>
      <c r="Q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02"/>
      <c r="P325" s="1"/>
      <c r="Q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02"/>
      <c r="P326" s="1"/>
      <c r="Q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02"/>
      <c r="P327" s="1"/>
      <c r="Q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02"/>
      <c r="P328" s="1"/>
      <c r="Q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02"/>
      <c r="P329" s="1"/>
      <c r="Q329" s="1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3">
    <mergeCell ref="N34:O34"/>
    <mergeCell ref="P34:Q34"/>
    <mergeCell ref="B36:J36"/>
    <mergeCell ref="K36:N36"/>
    <mergeCell ref="O36:Q36"/>
    <mergeCell ref="K37:N40"/>
    <mergeCell ref="O37:Q40"/>
    <mergeCell ref="B37:J40"/>
    <mergeCell ref="B43:Q44"/>
    <mergeCell ref="B45:D46"/>
    <mergeCell ref="E45:F46"/>
    <mergeCell ref="G45:O46"/>
    <mergeCell ref="P45:P46"/>
    <mergeCell ref="Q45:Q46"/>
    <mergeCell ref="O11:P12"/>
    <mergeCell ref="Q11:Q12"/>
    <mergeCell ref="B4:Q4"/>
    <mergeCell ref="B5:Q5"/>
    <mergeCell ref="B7:Q7"/>
    <mergeCell ref="B11:I12"/>
    <mergeCell ref="J11:J12"/>
    <mergeCell ref="K11:M12"/>
    <mergeCell ref="N11:N12"/>
    <mergeCell ref="B14:I14"/>
    <mergeCell ref="B16:Q16"/>
    <mergeCell ref="B17:Q17"/>
    <mergeCell ref="B18:Q19"/>
    <mergeCell ref="B20:K20"/>
    <mergeCell ref="L20:Q20"/>
    <mergeCell ref="B21:Q21"/>
    <mergeCell ref="B22:K22"/>
    <mergeCell ref="L22:Q22"/>
    <mergeCell ref="B23:K23"/>
    <mergeCell ref="L23:Q23"/>
    <mergeCell ref="B24:K24"/>
    <mergeCell ref="L24:Q24"/>
    <mergeCell ref="B25:Q25"/>
    <mergeCell ref="N29:Q29"/>
    <mergeCell ref="N30:O30"/>
    <mergeCell ref="P30:Q30"/>
    <mergeCell ref="N31:O31"/>
    <mergeCell ref="P31:Q31"/>
    <mergeCell ref="B64:C64"/>
    <mergeCell ref="B68:C68"/>
    <mergeCell ref="B69:O69"/>
    <mergeCell ref="P69:Q69"/>
    <mergeCell ref="B71:O72"/>
    <mergeCell ref="P71:Q72"/>
    <mergeCell ref="B74:Q74"/>
    <mergeCell ref="N32:Q32"/>
    <mergeCell ref="N33:O33"/>
    <mergeCell ref="P33:Q33"/>
    <mergeCell ref="B26:Q26"/>
    <mergeCell ref="B27:K27"/>
    <mergeCell ref="L27:Q27"/>
    <mergeCell ref="B28:K28"/>
    <mergeCell ref="L28:Q28"/>
    <mergeCell ref="B29:M29"/>
    <mergeCell ref="B30:M34"/>
    <mergeCell ref="E49:F49"/>
    <mergeCell ref="G49:O49"/>
    <mergeCell ref="B47:D47"/>
    <mergeCell ref="E47:F47"/>
    <mergeCell ref="G47:O47"/>
    <mergeCell ref="B48:D48"/>
    <mergeCell ref="E48:F48"/>
    <mergeCell ref="G48:O48"/>
    <mergeCell ref="B49:D49"/>
    <mergeCell ref="N55:O55"/>
    <mergeCell ref="P55:Q55"/>
    <mergeCell ref="B50:D50"/>
    <mergeCell ref="E50:F50"/>
    <mergeCell ref="G50:O50"/>
    <mergeCell ref="B51:Q51"/>
    <mergeCell ref="B54:L54"/>
    <mergeCell ref="M54:Q54"/>
    <mergeCell ref="B55:L55"/>
    <mergeCell ref="N58:O58"/>
    <mergeCell ref="P58:Q58"/>
    <mergeCell ref="B56:L56"/>
    <mergeCell ref="N56:O56"/>
    <mergeCell ref="P56:Q56"/>
    <mergeCell ref="B57:L57"/>
    <mergeCell ref="N57:O57"/>
    <mergeCell ref="P57:Q57"/>
    <mergeCell ref="B58:L58"/>
    <mergeCell ref="D63:M63"/>
    <mergeCell ref="N63:O63"/>
    <mergeCell ref="B59:L59"/>
    <mergeCell ref="N59:O59"/>
    <mergeCell ref="P59:Q59"/>
    <mergeCell ref="B60:O60"/>
    <mergeCell ref="P60:Q60"/>
    <mergeCell ref="B62:Q62"/>
    <mergeCell ref="P63:Q63"/>
    <mergeCell ref="D68:M68"/>
    <mergeCell ref="N68:O68"/>
    <mergeCell ref="P68:Q68"/>
    <mergeCell ref="B63:C63"/>
    <mergeCell ref="D64:M64"/>
    <mergeCell ref="N64:O64"/>
    <mergeCell ref="P64:Q64"/>
    <mergeCell ref="B65:O65"/>
    <mergeCell ref="P65:Q65"/>
    <mergeCell ref="B67:Q67"/>
    <mergeCell ref="B76:N76"/>
    <mergeCell ref="B77:N77"/>
    <mergeCell ref="B78:N78"/>
    <mergeCell ref="B79:N79"/>
    <mergeCell ref="B80:N80"/>
    <mergeCell ref="B81:N81"/>
    <mergeCell ref="B82:N82"/>
    <mergeCell ref="B83:N83"/>
    <mergeCell ref="B84:N84"/>
    <mergeCell ref="B85:N85"/>
    <mergeCell ref="B86:N86"/>
    <mergeCell ref="B87:N87"/>
    <mergeCell ref="B88:N88"/>
    <mergeCell ref="B89:N89"/>
    <mergeCell ref="B90:N90"/>
    <mergeCell ref="B91:Q91"/>
    <mergeCell ref="B92:M92"/>
    <mergeCell ref="B93:M93"/>
    <mergeCell ref="B94:Q94"/>
    <mergeCell ref="B95:M95"/>
    <mergeCell ref="B96:N96"/>
    <mergeCell ref="D97:O97"/>
    <mergeCell ref="P97:Q97"/>
    <mergeCell ref="B98:Q98"/>
    <mergeCell ref="B99:Q99"/>
    <mergeCell ref="B101:Q101"/>
    <mergeCell ref="C102:L102"/>
    <mergeCell ref="C103:L103"/>
    <mergeCell ref="B123:Q123"/>
    <mergeCell ref="B125:Q127"/>
    <mergeCell ref="B130:Q130"/>
    <mergeCell ref="C104:L104"/>
    <mergeCell ref="C105:M105"/>
    <mergeCell ref="B106:Q106"/>
    <mergeCell ref="B109:Q110"/>
    <mergeCell ref="B111:Q113"/>
    <mergeCell ref="B116:Q116"/>
    <mergeCell ref="B118:Q120"/>
  </mergeCells>
  <conditionalFormatting sqref="P56">
    <cfRule type="expression" dxfId="0" priority="1">
      <formula>$P$56&lt;&gt;$B$37</formula>
    </cfRule>
  </conditionalFormatting>
  <conditionalFormatting sqref="B37:J40">
    <cfRule type="expression" dxfId="0" priority="2">
      <formula>$B$37&lt;&gt;$P$56</formula>
    </cfRule>
  </conditionalFormatting>
  <printOptions horizontalCentered="1"/>
  <pageMargins bottom="0.0" footer="0.0" header="0.0" left="0.0" right="0.0" top="0.0"/>
  <pageSetup paperSize="9" orientation="portrait"/>
  <headerFooter>
    <oddHeader>&amp;C                                                        &amp;R </oddHeader>
  </headerFooter>
  <rowBreaks count="2" manualBreakCount="2">
    <brk id="41" man="1"/>
    <brk id="107" man="1"/>
  </rowBreaks>
  <colBreaks count="1" manualBreakCount="1">
    <brk id="17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6600"/>
    <pageSetUpPr/>
  </sheetPr>
  <sheetViews>
    <sheetView showGridLines="0" workbookViewId="0"/>
  </sheetViews>
  <sheetFormatPr customHeight="1" defaultColWidth="14.43" defaultRowHeight="15.0"/>
  <cols>
    <col customWidth="1" min="1" max="1" width="7.71"/>
    <col customWidth="1" min="2" max="2" width="9.29"/>
    <col customWidth="1" min="3" max="3" width="19.14"/>
    <col customWidth="1" min="4" max="4" width="8.14"/>
    <col customWidth="1" min="5" max="5" width="7.43"/>
    <col customWidth="1" min="6" max="9" width="14.71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1"/>
      <c r="B2" s="1"/>
      <c r="C2" s="1"/>
      <c r="D2" s="1"/>
      <c r="E2" s="1"/>
      <c r="F2" s="1"/>
      <c r="G2" s="1"/>
      <c r="H2" s="1"/>
      <c r="I2" s="1"/>
    </row>
    <row r="3">
      <c r="A3" s="1"/>
      <c r="B3" s="1"/>
      <c r="C3" s="1"/>
      <c r="D3" s="1"/>
      <c r="E3" s="1"/>
      <c r="F3" s="1"/>
      <c r="G3" s="1"/>
      <c r="H3" s="1"/>
      <c r="I3" s="1"/>
    </row>
    <row r="4">
      <c r="A4" s="1"/>
      <c r="B4" s="1"/>
      <c r="C4" s="1"/>
      <c r="D4" s="1"/>
      <c r="E4" s="1"/>
      <c r="F4" s="1"/>
      <c r="G4" s="1"/>
      <c r="H4" s="1"/>
      <c r="I4" s="1"/>
    </row>
    <row r="5">
      <c r="A5" s="1"/>
      <c r="B5" s="1"/>
      <c r="C5" s="1"/>
      <c r="D5" s="1"/>
      <c r="E5" s="1"/>
      <c r="F5" s="1"/>
      <c r="G5" s="1"/>
      <c r="H5" s="1"/>
      <c r="I5" s="1"/>
    </row>
    <row r="6">
      <c r="A6" s="1"/>
      <c r="B6" s="1"/>
      <c r="C6" s="1"/>
      <c r="D6" s="1"/>
      <c r="E6" s="1"/>
      <c r="F6" s="1"/>
      <c r="G6" s="1"/>
      <c r="H6" s="1"/>
      <c r="I6" s="1"/>
    </row>
    <row r="7" ht="15.0" customHeight="1">
      <c r="A7" s="1"/>
      <c r="B7" s="150"/>
      <c r="C7" s="150"/>
      <c r="D7" s="150"/>
      <c r="E7" s="1"/>
      <c r="F7" s="1"/>
      <c r="G7" s="1"/>
      <c r="H7" s="1"/>
      <c r="I7" s="1"/>
    </row>
    <row r="8" ht="15.0" customHeight="1">
      <c r="A8" s="1"/>
      <c r="B8" s="151" t="s">
        <v>0</v>
      </c>
    </row>
    <row r="9" ht="15.75" customHeight="1">
      <c r="A9" s="1"/>
      <c r="B9" s="151" t="s">
        <v>1</v>
      </c>
    </row>
    <row r="10" ht="15.75" customHeight="1">
      <c r="A10" s="1"/>
      <c r="B10" s="152"/>
      <c r="C10" s="152"/>
      <c r="D10" s="152"/>
      <c r="E10" s="152"/>
      <c r="F10" s="152"/>
      <c r="G10" s="152"/>
      <c r="H10" s="152"/>
      <c r="I10" s="152"/>
    </row>
    <row r="11" ht="12.0" customHeight="1">
      <c r="A11" s="1"/>
      <c r="B11" s="153" t="s">
        <v>105</v>
      </c>
      <c r="C11" s="11"/>
      <c r="D11" s="11"/>
      <c r="E11" s="11"/>
      <c r="F11" s="11"/>
      <c r="G11" s="11"/>
      <c r="H11" s="11"/>
      <c r="I11" s="154"/>
    </row>
    <row r="12" ht="12.0" customHeight="1">
      <c r="A12" s="1"/>
      <c r="B12" s="155"/>
      <c r="I12" s="156"/>
    </row>
    <row r="13" ht="12.0" customHeight="1">
      <c r="A13" s="1"/>
      <c r="B13" s="15"/>
      <c r="C13" s="16"/>
      <c r="D13" s="16"/>
      <c r="E13" s="16"/>
      <c r="F13" s="16"/>
      <c r="G13" s="16"/>
      <c r="H13" s="16"/>
      <c r="I13" s="157"/>
    </row>
    <row r="14" ht="30.0" customHeight="1">
      <c r="A14" s="1"/>
      <c r="B14" s="158" t="s">
        <v>106</v>
      </c>
      <c r="C14" s="40"/>
      <c r="D14" s="40"/>
      <c r="E14" s="41"/>
      <c r="F14" s="159" t="s">
        <v>64</v>
      </c>
      <c r="G14" s="159" t="s">
        <v>65</v>
      </c>
      <c r="H14" s="159" t="s">
        <v>66</v>
      </c>
      <c r="I14" s="160" t="s">
        <v>107</v>
      </c>
    </row>
    <row r="15" ht="24.75" customHeight="1">
      <c r="A15" s="1"/>
      <c r="B15" s="161" t="s">
        <v>108</v>
      </c>
      <c r="C15" s="35"/>
      <c r="D15" s="35"/>
      <c r="E15" s="35"/>
      <c r="F15" s="35"/>
      <c r="G15" s="35"/>
      <c r="H15" s="35"/>
      <c r="I15" s="162"/>
    </row>
    <row r="16" ht="22.5" customHeight="1">
      <c r="A16" s="1"/>
      <c r="B16" s="163"/>
      <c r="C16" s="29"/>
      <c r="D16" s="29"/>
      <c r="E16" s="30"/>
      <c r="F16" s="164"/>
      <c r="G16" s="164"/>
      <c r="H16" s="165">
        <f t="shared" ref="H16:H18" si="1">F16+G16</f>
        <v>0</v>
      </c>
      <c r="I16" s="166" t="str">
        <f t="shared" ref="I16:I21" si="2">IFS(H16=F16,"Sem alteração",F16=(G16*-1),"Excluído",AND(G16&lt;&gt;0,F16&lt;&gt;0),"Alterado",AND(G16&gt;0,F16=0),"Incluído")</f>
        <v>Sem alteração</v>
      </c>
    </row>
    <row r="17" ht="22.5" customHeight="1">
      <c r="A17" s="1"/>
      <c r="B17" s="163"/>
      <c r="C17" s="29"/>
      <c r="D17" s="29"/>
      <c r="E17" s="30"/>
      <c r="F17" s="164"/>
      <c r="G17" s="164"/>
      <c r="H17" s="165">
        <f t="shared" si="1"/>
        <v>0</v>
      </c>
      <c r="I17" s="166" t="str">
        <f t="shared" si="2"/>
        <v>Sem alteração</v>
      </c>
    </row>
    <row r="18" ht="22.5" customHeight="1">
      <c r="A18" s="1"/>
      <c r="B18" s="163"/>
      <c r="C18" s="29"/>
      <c r="D18" s="29"/>
      <c r="E18" s="30"/>
      <c r="F18" s="164"/>
      <c r="G18" s="164"/>
      <c r="H18" s="165">
        <f t="shared" si="1"/>
        <v>0</v>
      </c>
      <c r="I18" s="166" t="str">
        <f t="shared" si="2"/>
        <v>Sem alteração</v>
      </c>
    </row>
    <row r="19" ht="22.5" customHeight="1">
      <c r="A19" s="1"/>
      <c r="B19" s="167" t="s">
        <v>109</v>
      </c>
      <c r="C19" s="61"/>
      <c r="D19" s="61"/>
      <c r="E19" s="62"/>
      <c r="F19" s="168">
        <f t="shared" ref="F19:H19" si="3">SUM(F16:F18)</f>
        <v>0</v>
      </c>
      <c r="G19" s="168">
        <f t="shared" si="3"/>
        <v>0</v>
      </c>
      <c r="H19" s="169">
        <f t="shared" si="3"/>
        <v>0</v>
      </c>
      <c r="I19" s="166" t="str">
        <f t="shared" si="2"/>
        <v>Sem alteração</v>
      </c>
    </row>
    <row r="20" ht="22.5" customHeight="1">
      <c r="A20" s="1"/>
      <c r="B20" s="170" t="s">
        <v>110</v>
      </c>
      <c r="C20" s="20"/>
      <c r="D20" s="20"/>
      <c r="E20" s="21"/>
      <c r="F20" s="171">
        <f t="shared" ref="F20:H20" si="4">F19*0.86</f>
        <v>0</v>
      </c>
      <c r="G20" s="171">
        <f t="shared" si="4"/>
        <v>0</v>
      </c>
      <c r="H20" s="171">
        <f t="shared" si="4"/>
        <v>0</v>
      </c>
      <c r="I20" s="166" t="str">
        <f t="shared" si="2"/>
        <v>Sem alteração</v>
      </c>
    </row>
    <row r="21" ht="22.5" customHeight="1">
      <c r="A21" s="1"/>
      <c r="B21" s="172" t="s">
        <v>111</v>
      </c>
      <c r="C21" s="20"/>
      <c r="D21" s="20"/>
      <c r="E21" s="21"/>
      <c r="F21" s="173">
        <f t="shared" ref="F21:H21" si="5">SUM(F19+F20)</f>
        <v>0</v>
      </c>
      <c r="G21" s="173">
        <f t="shared" si="5"/>
        <v>0</v>
      </c>
      <c r="H21" s="173">
        <f t="shared" si="5"/>
        <v>0</v>
      </c>
      <c r="I21" s="174" t="str">
        <f t="shared" si="2"/>
        <v>Sem alteração</v>
      </c>
    </row>
    <row r="22" ht="15.0" customHeight="1">
      <c r="A22" s="1"/>
      <c r="B22" s="175"/>
      <c r="C22" s="20"/>
      <c r="D22" s="20"/>
      <c r="E22" s="20"/>
      <c r="F22" s="20"/>
      <c r="G22" s="20"/>
      <c r="H22" s="20"/>
      <c r="I22" s="176"/>
    </row>
    <row r="23" ht="24.75" customHeight="1">
      <c r="A23" s="1"/>
      <c r="B23" s="177" t="s">
        <v>112</v>
      </c>
      <c r="C23" s="20"/>
      <c r="D23" s="20"/>
      <c r="E23" s="20"/>
      <c r="F23" s="20"/>
      <c r="G23" s="20"/>
      <c r="H23" s="20"/>
      <c r="I23" s="176"/>
    </row>
    <row r="24" ht="30.0" customHeight="1">
      <c r="A24" s="1"/>
      <c r="B24" s="178" t="s">
        <v>106</v>
      </c>
      <c r="C24" s="119"/>
      <c r="D24" s="119"/>
      <c r="E24" s="120"/>
      <c r="F24" s="179" t="s">
        <v>64</v>
      </c>
      <c r="G24" s="179" t="s">
        <v>65</v>
      </c>
      <c r="H24" s="179" t="s">
        <v>66</v>
      </c>
      <c r="I24" s="180" t="s">
        <v>113</v>
      </c>
    </row>
    <row r="25" ht="22.5" customHeight="1">
      <c r="A25" s="1"/>
      <c r="B25" s="163" t="s">
        <v>114</v>
      </c>
      <c r="C25" s="29"/>
      <c r="D25" s="29"/>
      <c r="E25" s="30"/>
      <c r="F25" s="181"/>
      <c r="G25" s="181">
        <v>0.0</v>
      </c>
      <c r="H25" s="165">
        <f t="shared" ref="H25:H27" si="6">F25+G25</f>
        <v>0</v>
      </c>
      <c r="I25" s="166" t="str">
        <f t="shared" ref="I25:I28" si="7">IFS(H25=F25,"Sem alteração",F25=(G25*-1),"Excluído",AND(G25&lt;&gt;0,F25&lt;&gt;0),"Alterado",AND(G25&gt;0,F25=0),"Incluído")</f>
        <v>Sem alteração</v>
      </c>
    </row>
    <row r="26" ht="22.5" customHeight="1">
      <c r="A26" s="1"/>
      <c r="B26" s="163" t="s">
        <v>114</v>
      </c>
      <c r="C26" s="29"/>
      <c r="D26" s="29"/>
      <c r="E26" s="30"/>
      <c r="F26" s="164"/>
      <c r="G26" s="164"/>
      <c r="H26" s="165">
        <f t="shared" si="6"/>
        <v>0</v>
      </c>
      <c r="I26" s="166" t="str">
        <f t="shared" si="7"/>
        <v>Sem alteração</v>
      </c>
    </row>
    <row r="27" ht="22.5" customHeight="1">
      <c r="A27" s="1"/>
      <c r="B27" s="163"/>
      <c r="C27" s="29"/>
      <c r="D27" s="29"/>
      <c r="E27" s="30"/>
      <c r="F27" s="164"/>
      <c r="G27" s="164"/>
      <c r="H27" s="165">
        <f t="shared" si="6"/>
        <v>0</v>
      </c>
      <c r="I27" s="166" t="str">
        <f t="shared" si="7"/>
        <v>Sem alteração</v>
      </c>
    </row>
    <row r="28" ht="22.5" customHeight="1">
      <c r="A28" s="1"/>
      <c r="B28" s="182" t="s">
        <v>115</v>
      </c>
      <c r="C28" s="40"/>
      <c r="D28" s="40"/>
      <c r="E28" s="41"/>
      <c r="F28" s="183">
        <f t="shared" ref="F28:H28" si="8">SUM(F25:F27)</f>
        <v>0</v>
      </c>
      <c r="G28" s="183">
        <f t="shared" si="8"/>
        <v>0</v>
      </c>
      <c r="H28" s="183">
        <f t="shared" si="8"/>
        <v>0</v>
      </c>
      <c r="I28" s="174" t="str">
        <f t="shared" si="7"/>
        <v>Sem alteração</v>
      </c>
    </row>
    <row r="29" ht="15.0" customHeight="1">
      <c r="A29" s="1"/>
      <c r="B29" s="175"/>
      <c r="C29" s="20"/>
      <c r="D29" s="20"/>
      <c r="E29" s="20"/>
      <c r="F29" s="20"/>
      <c r="G29" s="20"/>
      <c r="H29" s="20"/>
      <c r="I29" s="176"/>
    </row>
    <row r="30" ht="24.75" customHeight="1">
      <c r="A30" s="1"/>
      <c r="B30" s="177" t="s">
        <v>116</v>
      </c>
      <c r="C30" s="20"/>
      <c r="D30" s="20"/>
      <c r="E30" s="20"/>
      <c r="F30" s="20"/>
      <c r="G30" s="20"/>
      <c r="H30" s="20"/>
      <c r="I30" s="176"/>
    </row>
    <row r="31" ht="30.0" customHeight="1">
      <c r="A31" s="1"/>
      <c r="B31" s="158" t="s">
        <v>106</v>
      </c>
      <c r="C31" s="40"/>
      <c r="D31" s="40"/>
      <c r="E31" s="41"/>
      <c r="F31" s="159" t="s">
        <v>64</v>
      </c>
      <c r="G31" s="159" t="s">
        <v>65</v>
      </c>
      <c r="H31" s="159" t="s">
        <v>66</v>
      </c>
      <c r="I31" s="160" t="s">
        <v>113</v>
      </c>
    </row>
    <row r="32" ht="15.0" customHeight="1">
      <c r="A32" s="124"/>
      <c r="B32" s="184" t="s">
        <v>117</v>
      </c>
      <c r="C32" s="35"/>
      <c r="D32" s="35"/>
      <c r="E32" s="35"/>
      <c r="F32" s="35"/>
      <c r="G32" s="35"/>
      <c r="H32" s="35"/>
      <c r="I32" s="162"/>
    </row>
    <row r="33" ht="22.5" customHeight="1">
      <c r="A33" s="185"/>
      <c r="B33" s="186" t="s">
        <v>118</v>
      </c>
      <c r="C33" s="29"/>
      <c r="D33" s="29"/>
      <c r="E33" s="30"/>
      <c r="F33" s="187"/>
      <c r="G33" s="187">
        <v>0.0</v>
      </c>
      <c r="H33" s="165">
        <f t="shared" ref="H33:H44" si="9">F33+G33</f>
        <v>0</v>
      </c>
      <c r="I33" s="166" t="str">
        <f t="shared" ref="I33:I45" si="10">IFS(H33=F33,"Sem alteração",F33=(G33*-1),"Excluído",AND(G33&lt;&gt;0,F33&lt;&gt;0),"Alterado",AND(G33&gt;0,F33=0),"Incluído")</f>
        <v>Sem alteração</v>
      </c>
    </row>
    <row r="34" ht="22.5" customHeight="1">
      <c r="A34" s="185"/>
      <c r="B34" s="186" t="s">
        <v>119</v>
      </c>
      <c r="C34" s="29"/>
      <c r="D34" s="29"/>
      <c r="E34" s="30"/>
      <c r="F34" s="164"/>
      <c r="G34" s="187"/>
      <c r="H34" s="165">
        <f t="shared" si="9"/>
        <v>0</v>
      </c>
      <c r="I34" s="166" t="str">
        <f t="shared" si="10"/>
        <v>Sem alteração</v>
      </c>
    </row>
    <row r="35" ht="22.5" customHeight="1">
      <c r="A35" s="185"/>
      <c r="B35" s="186" t="s">
        <v>120</v>
      </c>
      <c r="C35" s="29"/>
      <c r="D35" s="29"/>
      <c r="E35" s="30"/>
      <c r="F35" s="164"/>
      <c r="G35" s="164"/>
      <c r="H35" s="165">
        <f t="shared" si="9"/>
        <v>0</v>
      </c>
      <c r="I35" s="166" t="str">
        <f t="shared" si="10"/>
        <v>Sem alteração</v>
      </c>
    </row>
    <row r="36" ht="22.5" customHeight="1">
      <c r="A36" s="185"/>
      <c r="B36" s="186" t="s">
        <v>121</v>
      </c>
      <c r="C36" s="29"/>
      <c r="D36" s="29"/>
      <c r="E36" s="30"/>
      <c r="F36" s="164"/>
      <c r="G36" s="164"/>
      <c r="H36" s="165">
        <f t="shared" si="9"/>
        <v>0</v>
      </c>
      <c r="I36" s="166" t="str">
        <f t="shared" si="10"/>
        <v>Sem alteração</v>
      </c>
    </row>
    <row r="37" ht="22.5" customHeight="1">
      <c r="A37" s="185"/>
      <c r="B37" s="186" t="s">
        <v>122</v>
      </c>
      <c r="C37" s="29"/>
      <c r="D37" s="29"/>
      <c r="E37" s="30"/>
      <c r="F37" s="164"/>
      <c r="G37" s="164"/>
      <c r="H37" s="165">
        <f t="shared" si="9"/>
        <v>0</v>
      </c>
      <c r="I37" s="166" t="str">
        <f t="shared" si="10"/>
        <v>Sem alteração</v>
      </c>
    </row>
    <row r="38" ht="22.5" customHeight="1">
      <c r="A38" s="185"/>
      <c r="B38" s="186" t="s">
        <v>123</v>
      </c>
      <c r="C38" s="29"/>
      <c r="D38" s="29"/>
      <c r="E38" s="30"/>
      <c r="F38" s="164"/>
      <c r="G38" s="164"/>
      <c r="H38" s="165">
        <f t="shared" si="9"/>
        <v>0</v>
      </c>
      <c r="I38" s="166" t="str">
        <f t="shared" si="10"/>
        <v>Sem alteração</v>
      </c>
    </row>
    <row r="39" ht="22.5" customHeight="1">
      <c r="A39" s="185"/>
      <c r="B39" s="186" t="s">
        <v>124</v>
      </c>
      <c r="C39" s="29"/>
      <c r="D39" s="29"/>
      <c r="E39" s="30"/>
      <c r="F39" s="164"/>
      <c r="G39" s="164"/>
      <c r="H39" s="165">
        <f t="shared" si="9"/>
        <v>0</v>
      </c>
      <c r="I39" s="166" t="str">
        <f t="shared" si="10"/>
        <v>Sem alteração</v>
      </c>
    </row>
    <row r="40" ht="22.5" customHeight="1">
      <c r="A40" s="185"/>
      <c r="B40" s="186" t="s">
        <v>125</v>
      </c>
      <c r="C40" s="29"/>
      <c r="D40" s="29"/>
      <c r="E40" s="30"/>
      <c r="F40" s="164"/>
      <c r="G40" s="164"/>
      <c r="H40" s="165">
        <f t="shared" si="9"/>
        <v>0</v>
      </c>
      <c r="I40" s="166" t="str">
        <f t="shared" si="10"/>
        <v>Sem alteração</v>
      </c>
    </row>
    <row r="41" ht="22.5" customHeight="1">
      <c r="A41" s="185"/>
      <c r="B41" s="186" t="s">
        <v>126</v>
      </c>
      <c r="C41" s="29"/>
      <c r="D41" s="29"/>
      <c r="E41" s="30"/>
      <c r="F41" s="164"/>
      <c r="G41" s="164"/>
      <c r="H41" s="165">
        <f t="shared" si="9"/>
        <v>0</v>
      </c>
      <c r="I41" s="166" t="str">
        <f t="shared" si="10"/>
        <v>Sem alteração</v>
      </c>
    </row>
    <row r="42" ht="22.5" customHeight="1">
      <c r="A42" s="185"/>
      <c r="B42" s="186" t="s">
        <v>127</v>
      </c>
      <c r="C42" s="29"/>
      <c r="D42" s="29"/>
      <c r="E42" s="30"/>
      <c r="F42" s="164"/>
      <c r="G42" s="164"/>
      <c r="H42" s="165">
        <f t="shared" si="9"/>
        <v>0</v>
      </c>
      <c r="I42" s="166" t="str">
        <f t="shared" si="10"/>
        <v>Sem alteração</v>
      </c>
    </row>
    <row r="43" ht="22.5" customHeight="1">
      <c r="A43" s="1"/>
      <c r="B43" s="186" t="s">
        <v>128</v>
      </c>
      <c r="C43" s="29"/>
      <c r="D43" s="29"/>
      <c r="E43" s="30"/>
      <c r="F43" s="164"/>
      <c r="G43" s="164"/>
      <c r="H43" s="165">
        <f t="shared" si="9"/>
        <v>0</v>
      </c>
      <c r="I43" s="166" t="str">
        <f t="shared" si="10"/>
        <v>Sem alteração</v>
      </c>
    </row>
    <row r="44" ht="22.5" customHeight="1">
      <c r="A44" s="1"/>
      <c r="B44" s="188" t="s">
        <v>129</v>
      </c>
      <c r="C44" s="29"/>
      <c r="D44" s="29"/>
      <c r="E44" s="30"/>
      <c r="F44" s="164"/>
      <c r="G44" s="164"/>
      <c r="H44" s="189">
        <f t="shared" si="9"/>
        <v>0</v>
      </c>
      <c r="I44" s="166" t="str">
        <f t="shared" si="10"/>
        <v>Sem alteração</v>
      </c>
    </row>
    <row r="45" ht="22.5" customHeight="1">
      <c r="A45" s="1"/>
      <c r="B45" s="190" t="s">
        <v>130</v>
      </c>
      <c r="C45" s="40"/>
      <c r="D45" s="40"/>
      <c r="E45" s="40"/>
      <c r="F45" s="183">
        <f t="shared" ref="F45:H45" si="11">SUM(F33:F44)</f>
        <v>0</v>
      </c>
      <c r="G45" s="183">
        <f t="shared" si="11"/>
        <v>0</v>
      </c>
      <c r="H45" s="173">
        <f t="shared" si="11"/>
        <v>0</v>
      </c>
      <c r="I45" s="174" t="str">
        <f t="shared" si="10"/>
        <v>Sem alteração</v>
      </c>
    </row>
    <row r="46" ht="15.0" customHeight="1">
      <c r="A46" s="1"/>
      <c r="B46" s="175"/>
      <c r="C46" s="20"/>
      <c r="D46" s="20"/>
      <c r="E46" s="20"/>
      <c r="F46" s="20"/>
      <c r="G46" s="20"/>
      <c r="H46" s="20"/>
      <c r="I46" s="176"/>
    </row>
    <row r="47" ht="24.75" customHeight="1">
      <c r="A47" s="1"/>
      <c r="B47" s="177" t="s">
        <v>131</v>
      </c>
      <c r="C47" s="20"/>
      <c r="D47" s="20"/>
      <c r="E47" s="20"/>
      <c r="F47" s="20"/>
      <c r="G47" s="20"/>
      <c r="H47" s="20"/>
      <c r="I47" s="176"/>
    </row>
    <row r="48" ht="30.0" customHeight="1">
      <c r="A48" s="1"/>
      <c r="B48" s="158" t="s">
        <v>106</v>
      </c>
      <c r="C48" s="40"/>
      <c r="D48" s="40"/>
      <c r="E48" s="41"/>
      <c r="F48" s="159" t="s">
        <v>64</v>
      </c>
      <c r="G48" s="159" t="s">
        <v>65</v>
      </c>
      <c r="H48" s="159" t="s">
        <v>66</v>
      </c>
      <c r="I48" s="160" t="s">
        <v>113</v>
      </c>
    </row>
    <row r="49" ht="15.0" customHeight="1">
      <c r="A49" s="1"/>
      <c r="B49" s="184" t="s">
        <v>117</v>
      </c>
      <c r="C49" s="35"/>
      <c r="D49" s="35"/>
      <c r="E49" s="35"/>
      <c r="F49" s="35"/>
      <c r="G49" s="35"/>
      <c r="H49" s="35"/>
      <c r="I49" s="162"/>
    </row>
    <row r="50" ht="22.5" customHeight="1">
      <c r="A50" s="1"/>
      <c r="B50" s="186" t="s">
        <v>132</v>
      </c>
      <c r="C50" s="29"/>
      <c r="D50" s="29"/>
      <c r="E50" s="30"/>
      <c r="F50" s="164"/>
      <c r="G50" s="164"/>
      <c r="H50" s="165">
        <f t="shared" ref="H50:H63" si="12">F50+G50</f>
        <v>0</v>
      </c>
      <c r="I50" s="166" t="str">
        <f t="shared" ref="I50:I64" si="13">IFS(H50=F50,"Sem alteração",F50=(G50*-1),"Excluído",AND(G50&lt;&gt;0,F50&lt;&gt;0),"Alterado",AND(G50&gt;0,F50=0),"Incluído")</f>
        <v>Sem alteração</v>
      </c>
    </row>
    <row r="51" ht="22.5" customHeight="1">
      <c r="A51" s="1"/>
      <c r="B51" s="186" t="s">
        <v>133</v>
      </c>
      <c r="C51" s="29"/>
      <c r="D51" s="29"/>
      <c r="E51" s="30"/>
      <c r="F51" s="164"/>
      <c r="G51" s="164"/>
      <c r="H51" s="165">
        <f t="shared" si="12"/>
        <v>0</v>
      </c>
      <c r="I51" s="166" t="str">
        <f t="shared" si="13"/>
        <v>Sem alteração</v>
      </c>
    </row>
    <row r="52" ht="22.5" customHeight="1">
      <c r="A52" s="1"/>
      <c r="B52" s="186" t="s">
        <v>134</v>
      </c>
      <c r="C52" s="29"/>
      <c r="D52" s="29"/>
      <c r="E52" s="30"/>
      <c r="F52" s="164"/>
      <c r="G52" s="164"/>
      <c r="H52" s="165">
        <f t="shared" si="12"/>
        <v>0</v>
      </c>
      <c r="I52" s="166" t="str">
        <f t="shared" si="13"/>
        <v>Sem alteração</v>
      </c>
    </row>
    <row r="53" ht="22.5" customHeight="1">
      <c r="A53" s="1"/>
      <c r="B53" s="186" t="s">
        <v>135</v>
      </c>
      <c r="C53" s="29"/>
      <c r="D53" s="29"/>
      <c r="E53" s="30"/>
      <c r="F53" s="164"/>
      <c r="G53" s="164"/>
      <c r="H53" s="165">
        <f t="shared" si="12"/>
        <v>0</v>
      </c>
      <c r="I53" s="166" t="str">
        <f t="shared" si="13"/>
        <v>Sem alteração</v>
      </c>
    </row>
    <row r="54" ht="22.5" customHeight="1">
      <c r="A54" s="1"/>
      <c r="B54" s="186" t="s">
        <v>136</v>
      </c>
      <c r="C54" s="29"/>
      <c r="D54" s="29"/>
      <c r="E54" s="30"/>
      <c r="F54" s="164"/>
      <c r="G54" s="164"/>
      <c r="H54" s="165">
        <f t="shared" si="12"/>
        <v>0</v>
      </c>
      <c r="I54" s="166" t="str">
        <f t="shared" si="13"/>
        <v>Sem alteração</v>
      </c>
    </row>
    <row r="55" ht="22.5" customHeight="1">
      <c r="A55" s="1"/>
      <c r="B55" s="186" t="s">
        <v>137</v>
      </c>
      <c r="C55" s="29"/>
      <c r="D55" s="29"/>
      <c r="E55" s="30"/>
      <c r="F55" s="164"/>
      <c r="G55" s="164"/>
      <c r="H55" s="165">
        <f t="shared" si="12"/>
        <v>0</v>
      </c>
      <c r="I55" s="166" t="str">
        <f t="shared" si="13"/>
        <v>Sem alteração</v>
      </c>
    </row>
    <row r="56" ht="22.5" customHeight="1">
      <c r="A56" s="1"/>
      <c r="B56" s="186" t="s">
        <v>138</v>
      </c>
      <c r="C56" s="29"/>
      <c r="D56" s="29"/>
      <c r="E56" s="30"/>
      <c r="F56" s="164"/>
      <c r="G56" s="164"/>
      <c r="H56" s="165">
        <f t="shared" si="12"/>
        <v>0</v>
      </c>
      <c r="I56" s="166" t="str">
        <f t="shared" si="13"/>
        <v>Sem alteração</v>
      </c>
    </row>
    <row r="57" ht="22.5" customHeight="1">
      <c r="A57" s="1"/>
      <c r="B57" s="186" t="s">
        <v>139</v>
      </c>
      <c r="C57" s="29"/>
      <c r="D57" s="29"/>
      <c r="E57" s="30"/>
      <c r="F57" s="164"/>
      <c r="G57" s="164"/>
      <c r="H57" s="165">
        <f t="shared" si="12"/>
        <v>0</v>
      </c>
      <c r="I57" s="166" t="str">
        <f t="shared" si="13"/>
        <v>Sem alteração</v>
      </c>
    </row>
    <row r="58" ht="22.5" customHeight="1">
      <c r="A58" s="1"/>
      <c r="B58" s="186" t="s">
        <v>140</v>
      </c>
      <c r="C58" s="29"/>
      <c r="D58" s="29"/>
      <c r="E58" s="30"/>
      <c r="F58" s="164"/>
      <c r="G58" s="164"/>
      <c r="H58" s="165">
        <f t="shared" si="12"/>
        <v>0</v>
      </c>
      <c r="I58" s="166" t="str">
        <f t="shared" si="13"/>
        <v>Sem alteração</v>
      </c>
    </row>
    <row r="59" ht="22.5" customHeight="1">
      <c r="A59" s="1"/>
      <c r="B59" s="186" t="s">
        <v>141</v>
      </c>
      <c r="C59" s="29"/>
      <c r="D59" s="29"/>
      <c r="E59" s="30"/>
      <c r="F59" s="164"/>
      <c r="G59" s="164"/>
      <c r="H59" s="165">
        <f t="shared" si="12"/>
        <v>0</v>
      </c>
      <c r="I59" s="166" t="str">
        <f t="shared" si="13"/>
        <v>Sem alteração</v>
      </c>
    </row>
    <row r="60" ht="22.5" customHeight="1">
      <c r="A60" s="1"/>
      <c r="B60" s="186" t="s">
        <v>142</v>
      </c>
      <c r="C60" s="29"/>
      <c r="D60" s="29"/>
      <c r="E60" s="30"/>
      <c r="F60" s="164"/>
      <c r="G60" s="164"/>
      <c r="H60" s="165">
        <f t="shared" si="12"/>
        <v>0</v>
      </c>
      <c r="I60" s="166" t="str">
        <f t="shared" si="13"/>
        <v>Sem alteração</v>
      </c>
    </row>
    <row r="61" ht="22.5" customHeight="1">
      <c r="A61" s="1"/>
      <c r="B61" s="186" t="s">
        <v>143</v>
      </c>
      <c r="C61" s="29"/>
      <c r="D61" s="29"/>
      <c r="E61" s="30"/>
      <c r="F61" s="164"/>
      <c r="G61" s="164"/>
      <c r="H61" s="165">
        <f t="shared" si="12"/>
        <v>0</v>
      </c>
      <c r="I61" s="166" t="str">
        <f t="shared" si="13"/>
        <v>Sem alteração</v>
      </c>
    </row>
    <row r="62" ht="22.5" customHeight="1">
      <c r="A62" s="1"/>
      <c r="B62" s="186" t="s">
        <v>144</v>
      </c>
      <c r="C62" s="29"/>
      <c r="D62" s="29"/>
      <c r="E62" s="30"/>
      <c r="F62" s="164"/>
      <c r="G62" s="164"/>
      <c r="H62" s="165">
        <f t="shared" si="12"/>
        <v>0</v>
      </c>
      <c r="I62" s="166" t="str">
        <f t="shared" si="13"/>
        <v>Sem alteração</v>
      </c>
    </row>
    <row r="63" ht="22.5" customHeight="1">
      <c r="A63" s="1"/>
      <c r="B63" s="188" t="s">
        <v>145</v>
      </c>
      <c r="C63" s="29"/>
      <c r="D63" s="29"/>
      <c r="E63" s="30"/>
      <c r="F63" s="164"/>
      <c r="G63" s="164"/>
      <c r="H63" s="165">
        <f t="shared" si="12"/>
        <v>0</v>
      </c>
      <c r="I63" s="166" t="str">
        <f t="shared" si="13"/>
        <v>Sem alteração</v>
      </c>
    </row>
    <row r="64" ht="22.5" customHeight="1">
      <c r="A64" s="1"/>
      <c r="B64" s="190" t="s">
        <v>146</v>
      </c>
      <c r="C64" s="40"/>
      <c r="D64" s="40"/>
      <c r="E64" s="41"/>
      <c r="F64" s="183">
        <f t="shared" ref="F64:H64" si="14">SUM(F50:F63)</f>
        <v>0</v>
      </c>
      <c r="G64" s="183">
        <f t="shared" si="14"/>
        <v>0</v>
      </c>
      <c r="H64" s="173">
        <f t="shared" si="14"/>
        <v>0</v>
      </c>
      <c r="I64" s="174" t="str">
        <f t="shared" si="13"/>
        <v>Sem alteração</v>
      </c>
    </row>
    <row r="65" ht="15.0" customHeight="1">
      <c r="A65" s="1"/>
      <c r="B65" s="175"/>
      <c r="C65" s="20"/>
      <c r="D65" s="20"/>
      <c r="E65" s="20"/>
      <c r="F65" s="20"/>
      <c r="G65" s="20"/>
      <c r="H65" s="20"/>
      <c r="I65" s="176"/>
    </row>
    <row r="66" ht="24.75" customHeight="1">
      <c r="A66" s="1"/>
      <c r="B66" s="177" t="s">
        <v>147</v>
      </c>
      <c r="C66" s="20"/>
      <c r="D66" s="20"/>
      <c r="E66" s="20"/>
      <c r="F66" s="20"/>
      <c r="G66" s="20"/>
      <c r="H66" s="20"/>
      <c r="I66" s="176"/>
    </row>
    <row r="67" ht="30.0" customHeight="1">
      <c r="A67" s="1"/>
      <c r="B67" s="158" t="s">
        <v>106</v>
      </c>
      <c r="C67" s="40"/>
      <c r="D67" s="40"/>
      <c r="E67" s="41"/>
      <c r="F67" s="159" t="s">
        <v>64</v>
      </c>
      <c r="G67" s="159" t="s">
        <v>65</v>
      </c>
      <c r="H67" s="159" t="s">
        <v>66</v>
      </c>
      <c r="I67" s="160" t="s">
        <v>113</v>
      </c>
    </row>
    <row r="68" ht="15.0" customHeight="1">
      <c r="A68" s="1"/>
      <c r="B68" s="191" t="s">
        <v>148</v>
      </c>
      <c r="C68" s="35"/>
      <c r="D68" s="35"/>
      <c r="E68" s="35"/>
      <c r="F68" s="35"/>
      <c r="G68" s="35"/>
      <c r="H68" s="35"/>
      <c r="I68" s="162"/>
    </row>
    <row r="69" ht="22.5" customHeight="1">
      <c r="A69" s="1"/>
      <c r="B69" s="192" t="s">
        <v>149</v>
      </c>
      <c r="C69" s="29"/>
      <c r="D69" s="29"/>
      <c r="E69" s="30"/>
      <c r="F69" s="164"/>
      <c r="G69" s="164"/>
      <c r="H69" s="165">
        <f t="shared" ref="H69:H71" si="15">F69+G69</f>
        <v>0</v>
      </c>
      <c r="I69" s="166" t="str">
        <f t="shared" ref="I69:I72" si="16">IFS(H69=F69,"Sem alteração",F69=(G69*-1),"Excluído",AND(G69&lt;&gt;0,F69&lt;&gt;0),"Alterado",AND(G69&gt;0,F69=0),"Incluído")</f>
        <v>Sem alteração</v>
      </c>
    </row>
    <row r="70" ht="22.5" customHeight="1">
      <c r="A70" s="1"/>
      <c r="B70" s="192"/>
      <c r="C70" s="29"/>
      <c r="D70" s="29"/>
      <c r="E70" s="30"/>
      <c r="F70" s="164"/>
      <c r="G70" s="164"/>
      <c r="H70" s="165">
        <f t="shared" si="15"/>
        <v>0</v>
      </c>
      <c r="I70" s="166" t="str">
        <f t="shared" si="16"/>
        <v>Sem alteração</v>
      </c>
    </row>
    <row r="71" ht="22.5" customHeight="1">
      <c r="A71" s="1"/>
      <c r="B71" s="192"/>
      <c r="C71" s="29"/>
      <c r="D71" s="29"/>
      <c r="E71" s="30"/>
      <c r="F71" s="164"/>
      <c r="G71" s="164"/>
      <c r="H71" s="165">
        <f t="shared" si="15"/>
        <v>0</v>
      </c>
      <c r="I71" s="166" t="str">
        <f t="shared" si="16"/>
        <v>Sem alteração</v>
      </c>
    </row>
    <row r="72" ht="22.5" customHeight="1">
      <c r="A72" s="1"/>
      <c r="B72" s="190" t="s">
        <v>150</v>
      </c>
      <c r="C72" s="40"/>
      <c r="D72" s="40"/>
      <c r="E72" s="41"/>
      <c r="F72" s="183">
        <f t="shared" ref="F72:H72" si="17">SUM(F69:F71)</f>
        <v>0</v>
      </c>
      <c r="G72" s="183">
        <f t="shared" si="17"/>
        <v>0</v>
      </c>
      <c r="H72" s="173">
        <f t="shared" si="17"/>
        <v>0</v>
      </c>
      <c r="I72" s="174" t="str">
        <f t="shared" si="16"/>
        <v>Sem alteração</v>
      </c>
    </row>
    <row r="73" ht="15.0" customHeight="1">
      <c r="A73" s="1"/>
      <c r="B73" s="175"/>
      <c r="C73" s="20"/>
      <c r="D73" s="20"/>
      <c r="E73" s="20"/>
      <c r="F73" s="20"/>
      <c r="G73" s="20"/>
      <c r="H73" s="20"/>
      <c r="I73" s="176"/>
    </row>
    <row r="74" ht="24.75" customHeight="1">
      <c r="A74" s="1"/>
      <c r="B74" s="193" t="s">
        <v>151</v>
      </c>
      <c r="C74" s="20"/>
      <c r="D74" s="20"/>
      <c r="E74" s="20"/>
      <c r="F74" s="20"/>
      <c r="G74" s="20"/>
      <c r="H74" s="20"/>
      <c r="I74" s="176"/>
    </row>
    <row r="75" ht="30.0" customHeight="1">
      <c r="A75" s="1"/>
      <c r="B75" s="158" t="s">
        <v>106</v>
      </c>
      <c r="C75" s="40"/>
      <c r="D75" s="40"/>
      <c r="E75" s="41"/>
      <c r="F75" s="159" t="s">
        <v>64</v>
      </c>
      <c r="G75" s="159" t="s">
        <v>65</v>
      </c>
      <c r="H75" s="159" t="s">
        <v>66</v>
      </c>
      <c r="I75" s="160" t="s">
        <v>113</v>
      </c>
    </row>
    <row r="76" ht="15.0" customHeight="1">
      <c r="A76" s="1"/>
      <c r="B76" s="194" t="s">
        <v>152</v>
      </c>
      <c r="C76" s="35"/>
      <c r="D76" s="35"/>
      <c r="E76" s="35"/>
      <c r="F76" s="35"/>
      <c r="G76" s="35"/>
      <c r="H76" s="35"/>
      <c r="I76" s="162"/>
    </row>
    <row r="77" ht="22.5" customHeight="1">
      <c r="A77" s="1"/>
      <c r="B77" s="195" t="s">
        <v>153</v>
      </c>
      <c r="C77" s="29"/>
      <c r="D77" s="29"/>
      <c r="E77" s="30"/>
      <c r="F77" s="164"/>
      <c r="G77" s="164"/>
      <c r="H77" s="165">
        <f t="shared" ref="H77:H79" si="18">F77+G77</f>
        <v>0</v>
      </c>
      <c r="I77" s="166" t="str">
        <f t="shared" ref="I77:I82" si="19">IFS(H77=F77,"Sem alteração",F77=(G77*-1),"Excluído",AND(G77&lt;&gt;0,F77&lt;&gt;0),"Alterado",AND(G77&gt;0,F77=0),"Incluído")</f>
        <v>Sem alteração</v>
      </c>
    </row>
    <row r="78" ht="22.5" customHeight="1">
      <c r="A78" s="1"/>
      <c r="B78" s="196"/>
      <c r="C78" s="29"/>
      <c r="D78" s="29"/>
      <c r="E78" s="30"/>
      <c r="F78" s="164"/>
      <c r="G78" s="164"/>
      <c r="H78" s="165">
        <f t="shared" si="18"/>
        <v>0</v>
      </c>
      <c r="I78" s="166" t="str">
        <f t="shared" si="19"/>
        <v>Sem alteração</v>
      </c>
    </row>
    <row r="79" ht="22.5" customHeight="1">
      <c r="A79" s="1"/>
      <c r="B79" s="196"/>
      <c r="C79" s="29"/>
      <c r="D79" s="29"/>
      <c r="E79" s="30"/>
      <c r="F79" s="164"/>
      <c r="G79" s="164"/>
      <c r="H79" s="165">
        <f t="shared" si="18"/>
        <v>0</v>
      </c>
      <c r="I79" s="166" t="str">
        <f t="shared" si="19"/>
        <v>Sem alteração</v>
      </c>
    </row>
    <row r="80" ht="22.5" customHeight="1">
      <c r="A80" s="1"/>
      <c r="B80" s="197" t="s">
        <v>154</v>
      </c>
      <c r="C80" s="61"/>
      <c r="D80" s="61"/>
      <c r="E80" s="62"/>
      <c r="F80" s="168">
        <f t="shared" ref="F80:H80" si="20">SUM(F77:F79)</f>
        <v>0</v>
      </c>
      <c r="G80" s="168">
        <f t="shared" si="20"/>
        <v>0</v>
      </c>
      <c r="H80" s="198">
        <f t="shared" si="20"/>
        <v>0</v>
      </c>
      <c r="I80" s="166" t="str">
        <f t="shared" si="19"/>
        <v>Sem alteração</v>
      </c>
    </row>
    <row r="81" ht="22.5" customHeight="1">
      <c r="A81" s="1"/>
      <c r="B81" s="199" t="s">
        <v>155</v>
      </c>
      <c r="C81" s="20"/>
      <c r="D81" s="20"/>
      <c r="E81" s="21"/>
      <c r="F81" s="200">
        <f t="shared" ref="F81:G81" si="21">F80*0.2</f>
        <v>0</v>
      </c>
      <c r="G81" s="200">
        <f t="shared" si="21"/>
        <v>0</v>
      </c>
      <c r="H81" s="201">
        <f>H80*20%</f>
        <v>0</v>
      </c>
      <c r="I81" s="166" t="str">
        <f t="shared" si="19"/>
        <v>Sem alteração</v>
      </c>
    </row>
    <row r="82" ht="22.5" customHeight="1">
      <c r="A82" s="1"/>
      <c r="B82" s="202" t="s">
        <v>156</v>
      </c>
      <c r="C82" s="20"/>
      <c r="D82" s="20"/>
      <c r="E82" s="21"/>
      <c r="F82" s="173">
        <f t="shared" ref="F82:H82" si="22">F80+F81</f>
        <v>0</v>
      </c>
      <c r="G82" s="173">
        <f t="shared" si="22"/>
        <v>0</v>
      </c>
      <c r="H82" s="173">
        <f t="shared" si="22"/>
        <v>0</v>
      </c>
      <c r="I82" s="174" t="str">
        <f t="shared" si="19"/>
        <v>Sem alteração</v>
      </c>
    </row>
    <row r="83" ht="15.0" customHeight="1">
      <c r="A83" s="152"/>
      <c r="B83" s="203"/>
      <c r="C83" s="204"/>
      <c r="D83" s="204"/>
      <c r="E83" s="204"/>
      <c r="F83" s="204"/>
      <c r="G83" s="204"/>
      <c r="H83" s="205"/>
      <c r="I83" s="206"/>
    </row>
    <row r="84" ht="30.0" customHeight="1">
      <c r="A84" s="1"/>
      <c r="B84" s="207" t="s">
        <v>157</v>
      </c>
      <c r="C84" s="20"/>
      <c r="D84" s="20"/>
      <c r="E84" s="20"/>
      <c r="F84" s="20"/>
      <c r="G84" s="20"/>
      <c r="H84" s="20"/>
      <c r="I84" s="176"/>
    </row>
    <row r="85" ht="30.0" customHeight="1">
      <c r="A85" s="1"/>
      <c r="B85" s="178" t="s">
        <v>106</v>
      </c>
      <c r="C85" s="119"/>
      <c r="D85" s="119"/>
      <c r="E85" s="120"/>
      <c r="F85" s="179" t="s">
        <v>64</v>
      </c>
      <c r="G85" s="179" t="s">
        <v>65</v>
      </c>
      <c r="H85" s="159" t="s">
        <v>66</v>
      </c>
      <c r="I85" s="180" t="s">
        <v>113</v>
      </c>
    </row>
    <row r="86" ht="22.5" customHeight="1">
      <c r="A86" s="1"/>
      <c r="B86" s="208" t="s">
        <v>158</v>
      </c>
      <c r="C86" s="29"/>
      <c r="D86" s="29"/>
      <c r="E86" s="30"/>
      <c r="F86" s="164"/>
      <c r="G86" s="164"/>
      <c r="H86" s="165">
        <f t="shared" ref="H86:H88" si="23">F86+G86</f>
        <v>0</v>
      </c>
      <c r="I86" s="166" t="str">
        <f t="shared" ref="I86:I89" si="24">IFS(H86=F86,"Sem alteração",F86=(G86*-1),"Excluído",AND(G86&lt;&gt;0,F86&lt;&gt;0),"Alterado",AND(G86&gt;0,F86=0),"Incluído")</f>
        <v>Sem alteração</v>
      </c>
    </row>
    <row r="87" ht="22.5" customHeight="1">
      <c r="A87" s="1"/>
      <c r="B87" s="209"/>
      <c r="C87" s="29"/>
      <c r="D87" s="29"/>
      <c r="E87" s="30"/>
      <c r="F87" s="164"/>
      <c r="G87" s="164"/>
      <c r="H87" s="165">
        <f t="shared" si="23"/>
        <v>0</v>
      </c>
      <c r="I87" s="166" t="str">
        <f t="shared" si="24"/>
        <v>Sem alteração</v>
      </c>
    </row>
    <row r="88" ht="22.5" customHeight="1">
      <c r="A88" s="1"/>
      <c r="B88" s="209"/>
      <c r="C88" s="29"/>
      <c r="D88" s="29"/>
      <c r="E88" s="30"/>
      <c r="F88" s="164"/>
      <c r="G88" s="164"/>
      <c r="H88" s="165">
        <f t="shared" si="23"/>
        <v>0</v>
      </c>
      <c r="I88" s="166" t="str">
        <f t="shared" si="24"/>
        <v>Sem alteração</v>
      </c>
    </row>
    <row r="89" ht="22.5" customHeight="1">
      <c r="A89" s="1"/>
      <c r="B89" s="190" t="s">
        <v>159</v>
      </c>
      <c r="C89" s="40"/>
      <c r="D89" s="40"/>
      <c r="E89" s="41"/>
      <c r="F89" s="183">
        <f t="shared" ref="F89:H89" si="25">SUM(F86:F88)</f>
        <v>0</v>
      </c>
      <c r="G89" s="183">
        <f t="shared" si="25"/>
        <v>0</v>
      </c>
      <c r="H89" s="173">
        <f t="shared" si="25"/>
        <v>0</v>
      </c>
      <c r="I89" s="174" t="str">
        <f t="shared" si="24"/>
        <v>Sem alteração</v>
      </c>
    </row>
    <row r="90" ht="15.75" customHeight="1">
      <c r="A90" s="1"/>
      <c r="B90" s="210"/>
      <c r="C90" s="1"/>
      <c r="D90" s="1"/>
      <c r="E90" s="1"/>
      <c r="F90" s="1"/>
      <c r="G90" s="1"/>
      <c r="H90" s="1"/>
      <c r="I90" s="211"/>
    </row>
    <row r="91" ht="30.0" customHeight="1">
      <c r="A91" s="1"/>
      <c r="B91" s="177" t="s">
        <v>160</v>
      </c>
      <c r="C91" s="20"/>
      <c r="D91" s="20"/>
      <c r="E91" s="20"/>
      <c r="F91" s="20"/>
      <c r="G91" s="20"/>
      <c r="H91" s="20"/>
      <c r="I91" s="176"/>
    </row>
    <row r="92" ht="30.0" customHeight="1">
      <c r="A92" s="1"/>
      <c r="B92" s="158" t="s">
        <v>106</v>
      </c>
      <c r="C92" s="40"/>
      <c r="D92" s="40"/>
      <c r="E92" s="41"/>
      <c r="F92" s="159" t="s">
        <v>64</v>
      </c>
      <c r="G92" s="159" t="s">
        <v>65</v>
      </c>
      <c r="H92" s="159" t="s">
        <v>66</v>
      </c>
      <c r="I92" s="160" t="s">
        <v>113</v>
      </c>
    </row>
    <row r="93" ht="15.0" customHeight="1">
      <c r="A93" s="1"/>
      <c r="B93" s="212" t="s">
        <v>152</v>
      </c>
      <c r="C93" s="35"/>
      <c r="D93" s="35"/>
      <c r="E93" s="35"/>
      <c r="F93" s="35"/>
      <c r="G93" s="35"/>
      <c r="H93" s="35"/>
      <c r="I93" s="162"/>
    </row>
    <row r="94" ht="22.5" customHeight="1">
      <c r="A94" s="1"/>
      <c r="B94" s="195"/>
      <c r="C94" s="29"/>
      <c r="D94" s="29"/>
      <c r="E94" s="30"/>
      <c r="F94" s="164"/>
      <c r="G94" s="164"/>
      <c r="H94" s="165">
        <f t="shared" ref="H94:H96" si="26">F94+G94</f>
        <v>0</v>
      </c>
      <c r="I94" s="166" t="str">
        <f t="shared" ref="I94:I97" si="27">IFS(H94=F94,"Sem alteração",F94=(G94*-1),"Excluído",AND(G94&lt;&gt;0,F94&lt;&gt;0),"Alterado",AND(G94&gt;0,F94=0),"Incluído")</f>
        <v>Sem alteração</v>
      </c>
    </row>
    <row r="95" ht="22.5" customHeight="1">
      <c r="A95" s="1"/>
      <c r="B95" s="195"/>
      <c r="C95" s="29"/>
      <c r="D95" s="29"/>
      <c r="E95" s="30"/>
      <c r="F95" s="164"/>
      <c r="G95" s="164"/>
      <c r="H95" s="165">
        <f t="shared" si="26"/>
        <v>0</v>
      </c>
      <c r="I95" s="166" t="str">
        <f t="shared" si="27"/>
        <v>Sem alteração</v>
      </c>
    </row>
    <row r="96" ht="22.5" customHeight="1">
      <c r="A96" s="1"/>
      <c r="B96" s="195"/>
      <c r="C96" s="29"/>
      <c r="D96" s="29"/>
      <c r="E96" s="30"/>
      <c r="F96" s="164"/>
      <c r="G96" s="164"/>
      <c r="H96" s="165">
        <f t="shared" si="26"/>
        <v>0</v>
      </c>
      <c r="I96" s="166" t="str">
        <f t="shared" si="27"/>
        <v>Sem alteração</v>
      </c>
    </row>
    <row r="97" ht="22.5" customHeight="1">
      <c r="A97" s="1"/>
      <c r="B97" s="190" t="s">
        <v>161</v>
      </c>
      <c r="C97" s="40"/>
      <c r="D97" s="40"/>
      <c r="E97" s="41"/>
      <c r="F97" s="183">
        <f t="shared" ref="F97:H97" si="28">SUM(F94:F96)</f>
        <v>0</v>
      </c>
      <c r="G97" s="183">
        <f t="shared" si="28"/>
        <v>0</v>
      </c>
      <c r="H97" s="173">
        <f t="shared" si="28"/>
        <v>0</v>
      </c>
      <c r="I97" s="174" t="str">
        <f t="shared" si="27"/>
        <v>Sem alteração</v>
      </c>
    </row>
    <row r="98" ht="15.0" customHeight="1">
      <c r="A98" s="152"/>
      <c r="B98" s="203"/>
      <c r="C98" s="204"/>
      <c r="D98" s="204"/>
      <c r="E98" s="204"/>
      <c r="F98" s="204"/>
      <c r="G98" s="204"/>
      <c r="H98" s="205"/>
      <c r="I98" s="206"/>
    </row>
    <row r="99" ht="30.0" customHeight="1">
      <c r="A99" s="1"/>
      <c r="B99" s="177" t="s">
        <v>162</v>
      </c>
      <c r="C99" s="20"/>
      <c r="D99" s="20"/>
      <c r="E99" s="20"/>
      <c r="F99" s="20"/>
      <c r="G99" s="20"/>
      <c r="H99" s="20"/>
      <c r="I99" s="176"/>
    </row>
    <row r="100" ht="30.0" customHeight="1">
      <c r="A100" s="1"/>
      <c r="B100" s="178" t="s">
        <v>106</v>
      </c>
      <c r="C100" s="119"/>
      <c r="D100" s="119"/>
      <c r="E100" s="120"/>
      <c r="F100" s="179" t="s">
        <v>64</v>
      </c>
      <c r="G100" s="179" t="s">
        <v>65</v>
      </c>
      <c r="H100" s="159" t="s">
        <v>66</v>
      </c>
      <c r="I100" s="180" t="s">
        <v>113</v>
      </c>
    </row>
    <row r="101" ht="22.5" customHeight="1">
      <c r="A101" s="1"/>
      <c r="B101" s="213" t="s">
        <v>163</v>
      </c>
      <c r="C101" s="29"/>
      <c r="D101" s="29"/>
      <c r="E101" s="30"/>
      <c r="F101" s="187">
        <v>0.0</v>
      </c>
      <c r="G101" s="187">
        <v>100.0</v>
      </c>
      <c r="H101" s="214">
        <f t="shared" ref="H101:H103" si="29">F101+G101</f>
        <v>100</v>
      </c>
      <c r="I101" s="166" t="str">
        <f t="shared" ref="I101:I104" si="30">IFS(H101=F101,"Sem alteração",F101=(G101*-1),"Excluído",AND(G101&lt;&gt;0,F101&lt;&gt;0),"Alterado",AND(G101&gt;0,F101=0),"Incluído")</f>
        <v>Incluído</v>
      </c>
    </row>
    <row r="102" ht="22.5" customHeight="1">
      <c r="A102" s="1"/>
      <c r="B102" s="195"/>
      <c r="C102" s="29"/>
      <c r="D102" s="29"/>
      <c r="E102" s="30"/>
      <c r="F102" s="164"/>
      <c r="G102" s="164"/>
      <c r="H102" s="165">
        <f t="shared" si="29"/>
        <v>0</v>
      </c>
      <c r="I102" s="166" t="str">
        <f t="shared" si="30"/>
        <v>Sem alteração</v>
      </c>
    </row>
    <row r="103" ht="22.5" customHeight="1">
      <c r="A103" s="1"/>
      <c r="B103" s="195"/>
      <c r="C103" s="29"/>
      <c r="D103" s="29"/>
      <c r="E103" s="30"/>
      <c r="F103" s="164"/>
      <c r="G103" s="164"/>
      <c r="H103" s="165">
        <f t="shared" si="29"/>
        <v>0</v>
      </c>
      <c r="I103" s="166" t="str">
        <f t="shared" si="30"/>
        <v>Sem alteração</v>
      </c>
    </row>
    <row r="104" ht="22.5" customHeight="1">
      <c r="A104" s="1"/>
      <c r="B104" s="215" t="s">
        <v>164</v>
      </c>
      <c r="C104" s="40"/>
      <c r="D104" s="40"/>
      <c r="E104" s="41"/>
      <c r="F104" s="183">
        <f t="shared" ref="F104:H104" si="31">SUM(F101:F103)</f>
        <v>0</v>
      </c>
      <c r="G104" s="183">
        <f t="shared" si="31"/>
        <v>100</v>
      </c>
      <c r="H104" s="173">
        <f t="shared" si="31"/>
        <v>100</v>
      </c>
      <c r="I104" s="174" t="str">
        <f t="shared" si="30"/>
        <v>Incluído</v>
      </c>
    </row>
    <row r="105" ht="15.0" customHeight="1">
      <c r="A105" s="1"/>
      <c r="B105" s="175"/>
      <c r="C105" s="20"/>
      <c r="D105" s="20"/>
      <c r="E105" s="20"/>
      <c r="F105" s="20"/>
      <c r="G105" s="20"/>
      <c r="H105" s="20"/>
      <c r="I105" s="176"/>
    </row>
    <row r="106" ht="30.0" customHeight="1">
      <c r="A106" s="1"/>
      <c r="B106" s="207" t="s">
        <v>165</v>
      </c>
      <c r="C106" s="20"/>
      <c r="D106" s="20"/>
      <c r="E106" s="20"/>
      <c r="F106" s="20"/>
      <c r="G106" s="20"/>
      <c r="H106" s="20"/>
      <c r="I106" s="176"/>
    </row>
    <row r="107" ht="30.0" customHeight="1">
      <c r="A107" s="1"/>
      <c r="B107" s="158" t="s">
        <v>106</v>
      </c>
      <c r="C107" s="40"/>
      <c r="D107" s="40"/>
      <c r="E107" s="41"/>
      <c r="F107" s="159" t="s">
        <v>64</v>
      </c>
      <c r="G107" s="159" t="s">
        <v>65</v>
      </c>
      <c r="H107" s="159" t="s">
        <v>66</v>
      </c>
      <c r="I107" s="160" t="s">
        <v>113</v>
      </c>
    </row>
    <row r="108" ht="15.0" customHeight="1">
      <c r="A108" s="1"/>
      <c r="B108" s="194" t="s">
        <v>166</v>
      </c>
      <c r="C108" s="35"/>
      <c r="D108" s="35"/>
      <c r="E108" s="35"/>
      <c r="F108" s="35"/>
      <c r="G108" s="35"/>
      <c r="H108" s="35"/>
      <c r="I108" s="162"/>
    </row>
    <row r="109" ht="22.5" customHeight="1">
      <c r="A109" s="1"/>
      <c r="B109" s="216"/>
      <c r="C109" s="29"/>
      <c r="D109" s="29"/>
      <c r="E109" s="30"/>
      <c r="F109" s="164"/>
      <c r="G109" s="164"/>
      <c r="H109" s="165">
        <f t="shared" ref="H109:H111" si="32">F109+G109</f>
        <v>0</v>
      </c>
      <c r="I109" s="166" t="str">
        <f t="shared" ref="I109:I112" si="33">IFS(H109=F109,"Sem alteração",F109=(G109*-1),"Excluído",AND(G109&lt;&gt;0,F109&lt;&gt;0),"Alterado",AND(G109&gt;0,F109=0),"Incluído")</f>
        <v>Sem alteração</v>
      </c>
    </row>
    <row r="110" ht="22.5" customHeight="1">
      <c r="A110" s="1"/>
      <c r="B110" s="216"/>
      <c r="C110" s="29"/>
      <c r="D110" s="29"/>
      <c r="E110" s="30"/>
      <c r="F110" s="164"/>
      <c r="G110" s="164"/>
      <c r="H110" s="165">
        <f t="shared" si="32"/>
        <v>0</v>
      </c>
      <c r="I110" s="166" t="str">
        <f t="shared" si="33"/>
        <v>Sem alteração</v>
      </c>
    </row>
    <row r="111" ht="22.5" customHeight="1">
      <c r="A111" s="1"/>
      <c r="B111" s="216"/>
      <c r="C111" s="29"/>
      <c r="D111" s="29"/>
      <c r="E111" s="30"/>
      <c r="F111" s="164"/>
      <c r="G111" s="164"/>
      <c r="H111" s="165">
        <f t="shared" si="32"/>
        <v>0</v>
      </c>
      <c r="I111" s="166" t="str">
        <f t="shared" si="33"/>
        <v>Sem alteração</v>
      </c>
    </row>
    <row r="112" ht="22.5" customHeight="1">
      <c r="A112" s="1"/>
      <c r="B112" s="190" t="s">
        <v>167</v>
      </c>
      <c r="C112" s="40"/>
      <c r="D112" s="40"/>
      <c r="E112" s="41"/>
      <c r="F112" s="173">
        <f t="shared" ref="F112:H112" si="34">SUM(F109:F111)</f>
        <v>0</v>
      </c>
      <c r="G112" s="173">
        <f t="shared" si="34"/>
        <v>0</v>
      </c>
      <c r="H112" s="173">
        <f t="shared" si="34"/>
        <v>0</v>
      </c>
      <c r="I112" s="174" t="str">
        <f t="shared" si="33"/>
        <v>Sem alteração</v>
      </c>
    </row>
    <row r="113" ht="15.0" customHeight="1">
      <c r="A113" s="1"/>
      <c r="B113" s="210"/>
      <c r="C113" s="1"/>
      <c r="D113" s="1"/>
      <c r="E113" s="1"/>
      <c r="F113" s="1"/>
      <c r="G113" s="1"/>
      <c r="H113" s="1"/>
      <c r="I113" s="211"/>
    </row>
    <row r="114" ht="30.0" customHeight="1">
      <c r="A114" s="1"/>
      <c r="B114" s="177" t="s">
        <v>168</v>
      </c>
      <c r="C114" s="20"/>
      <c r="D114" s="20"/>
      <c r="E114" s="20"/>
      <c r="F114" s="20"/>
      <c r="G114" s="20"/>
      <c r="H114" s="20"/>
      <c r="I114" s="176"/>
    </row>
    <row r="115" ht="30.0" customHeight="1">
      <c r="A115" s="1"/>
      <c r="B115" s="158" t="s">
        <v>106</v>
      </c>
      <c r="C115" s="40"/>
      <c r="D115" s="40"/>
      <c r="E115" s="41"/>
      <c r="F115" s="159" t="s">
        <v>64</v>
      </c>
      <c r="G115" s="159" t="s">
        <v>65</v>
      </c>
      <c r="H115" s="159" t="s">
        <v>66</v>
      </c>
      <c r="I115" s="160" t="s">
        <v>113</v>
      </c>
    </row>
    <row r="116" ht="15.0" customHeight="1">
      <c r="A116" s="1"/>
      <c r="B116" s="184" t="s">
        <v>117</v>
      </c>
      <c r="C116" s="35"/>
      <c r="D116" s="35"/>
      <c r="E116" s="35"/>
      <c r="F116" s="35"/>
      <c r="G116" s="35"/>
      <c r="H116" s="35"/>
      <c r="I116" s="162"/>
    </row>
    <row r="117" ht="22.5" customHeight="1">
      <c r="A117" s="1"/>
      <c r="B117" s="217" t="s">
        <v>169</v>
      </c>
      <c r="C117" s="29"/>
      <c r="D117" s="29"/>
      <c r="E117" s="30"/>
      <c r="F117" s="164"/>
      <c r="G117" s="164"/>
      <c r="H117" s="165">
        <f t="shared" ref="H117:H137" si="35">F117+G117</f>
        <v>0</v>
      </c>
      <c r="I117" s="166" t="str">
        <f t="shared" ref="I117:I138" si="36">IFS(H117=F117,"Sem alteração",F117=(G117*-1),"Excluído",AND(G117&lt;&gt;0,F117&lt;&gt;0),"Alterado",AND(G117&gt;0,F117=0),"Incluído")</f>
        <v>Sem alteração</v>
      </c>
    </row>
    <row r="118" ht="22.5" customHeight="1">
      <c r="A118" s="1"/>
      <c r="B118" s="218" t="s">
        <v>170</v>
      </c>
      <c r="C118" s="29"/>
      <c r="D118" s="29"/>
      <c r="E118" s="30"/>
      <c r="F118" s="164"/>
      <c r="G118" s="164"/>
      <c r="H118" s="165">
        <f t="shared" si="35"/>
        <v>0</v>
      </c>
      <c r="I118" s="166" t="str">
        <f t="shared" si="36"/>
        <v>Sem alteração</v>
      </c>
    </row>
    <row r="119" ht="22.5" customHeight="1">
      <c r="A119" s="1"/>
      <c r="B119" s="217" t="s">
        <v>171</v>
      </c>
      <c r="C119" s="29"/>
      <c r="D119" s="29"/>
      <c r="E119" s="30"/>
      <c r="F119" s="164"/>
      <c r="G119" s="164"/>
      <c r="H119" s="165">
        <f t="shared" si="35"/>
        <v>0</v>
      </c>
      <c r="I119" s="166" t="str">
        <f t="shared" si="36"/>
        <v>Sem alteração</v>
      </c>
    </row>
    <row r="120" ht="22.5" customHeight="1">
      <c r="A120" s="1"/>
      <c r="B120" s="218" t="s">
        <v>172</v>
      </c>
      <c r="C120" s="29"/>
      <c r="D120" s="29"/>
      <c r="E120" s="30"/>
      <c r="F120" s="164"/>
      <c r="G120" s="164"/>
      <c r="H120" s="165">
        <f t="shared" si="35"/>
        <v>0</v>
      </c>
      <c r="I120" s="166" t="str">
        <f t="shared" si="36"/>
        <v>Sem alteração</v>
      </c>
    </row>
    <row r="121" ht="22.5" customHeight="1">
      <c r="A121" s="1"/>
      <c r="B121" s="218" t="s">
        <v>173</v>
      </c>
      <c r="C121" s="29"/>
      <c r="D121" s="29"/>
      <c r="E121" s="30"/>
      <c r="F121" s="164"/>
      <c r="G121" s="164"/>
      <c r="H121" s="165">
        <f t="shared" si="35"/>
        <v>0</v>
      </c>
      <c r="I121" s="166" t="str">
        <f t="shared" si="36"/>
        <v>Sem alteração</v>
      </c>
    </row>
    <row r="122" ht="22.5" customHeight="1">
      <c r="A122" s="1"/>
      <c r="B122" s="218" t="s">
        <v>174</v>
      </c>
      <c r="C122" s="29"/>
      <c r="D122" s="29"/>
      <c r="E122" s="30"/>
      <c r="F122" s="164"/>
      <c r="G122" s="164"/>
      <c r="H122" s="165">
        <f t="shared" si="35"/>
        <v>0</v>
      </c>
      <c r="I122" s="166" t="str">
        <f t="shared" si="36"/>
        <v>Sem alteração</v>
      </c>
    </row>
    <row r="123" ht="22.5" customHeight="1">
      <c r="A123" s="1"/>
      <c r="B123" s="218" t="s">
        <v>175</v>
      </c>
      <c r="C123" s="29"/>
      <c r="D123" s="29"/>
      <c r="E123" s="30"/>
      <c r="F123" s="164"/>
      <c r="G123" s="164"/>
      <c r="H123" s="165">
        <f t="shared" si="35"/>
        <v>0</v>
      </c>
      <c r="I123" s="166" t="str">
        <f t="shared" si="36"/>
        <v>Sem alteração</v>
      </c>
    </row>
    <row r="124" ht="22.5" customHeight="1">
      <c r="A124" s="1"/>
      <c r="B124" s="218" t="s">
        <v>176</v>
      </c>
      <c r="C124" s="29"/>
      <c r="D124" s="29"/>
      <c r="E124" s="30"/>
      <c r="F124" s="164"/>
      <c r="G124" s="164"/>
      <c r="H124" s="165">
        <f t="shared" si="35"/>
        <v>0</v>
      </c>
      <c r="I124" s="166" t="str">
        <f t="shared" si="36"/>
        <v>Sem alteração</v>
      </c>
    </row>
    <row r="125" ht="22.5" customHeight="1">
      <c r="A125" s="1"/>
      <c r="B125" s="218" t="s">
        <v>177</v>
      </c>
      <c r="C125" s="29"/>
      <c r="D125" s="29"/>
      <c r="E125" s="30"/>
      <c r="F125" s="164"/>
      <c r="G125" s="164"/>
      <c r="H125" s="165">
        <f t="shared" si="35"/>
        <v>0</v>
      </c>
      <c r="I125" s="166" t="str">
        <f t="shared" si="36"/>
        <v>Sem alteração</v>
      </c>
    </row>
    <row r="126" ht="22.5" customHeight="1">
      <c r="A126" s="1"/>
      <c r="B126" s="218" t="s">
        <v>178</v>
      </c>
      <c r="C126" s="29"/>
      <c r="D126" s="29"/>
      <c r="E126" s="30"/>
      <c r="F126" s="164"/>
      <c r="G126" s="164"/>
      <c r="H126" s="165">
        <f t="shared" si="35"/>
        <v>0</v>
      </c>
      <c r="I126" s="166" t="str">
        <f t="shared" si="36"/>
        <v>Sem alteração</v>
      </c>
    </row>
    <row r="127" ht="22.5" customHeight="1">
      <c r="A127" s="1"/>
      <c r="B127" s="218" t="s">
        <v>179</v>
      </c>
      <c r="C127" s="29"/>
      <c r="D127" s="29"/>
      <c r="E127" s="30"/>
      <c r="F127" s="164"/>
      <c r="G127" s="164"/>
      <c r="H127" s="165">
        <f t="shared" si="35"/>
        <v>0</v>
      </c>
      <c r="I127" s="166" t="str">
        <f t="shared" si="36"/>
        <v>Sem alteração</v>
      </c>
    </row>
    <row r="128" ht="22.5" customHeight="1">
      <c r="A128" s="1"/>
      <c r="B128" s="218" t="s">
        <v>180</v>
      </c>
      <c r="C128" s="29"/>
      <c r="D128" s="29"/>
      <c r="E128" s="30"/>
      <c r="F128" s="164"/>
      <c r="G128" s="164"/>
      <c r="H128" s="165">
        <f t="shared" si="35"/>
        <v>0</v>
      </c>
      <c r="I128" s="166" t="str">
        <f t="shared" si="36"/>
        <v>Sem alteração</v>
      </c>
    </row>
    <row r="129" ht="22.5" customHeight="1">
      <c r="A129" s="1"/>
      <c r="B129" s="218" t="s">
        <v>181</v>
      </c>
      <c r="C129" s="29"/>
      <c r="D129" s="29"/>
      <c r="E129" s="30"/>
      <c r="F129" s="164"/>
      <c r="G129" s="164"/>
      <c r="H129" s="165">
        <f t="shared" si="35"/>
        <v>0</v>
      </c>
      <c r="I129" s="166" t="str">
        <f t="shared" si="36"/>
        <v>Sem alteração</v>
      </c>
    </row>
    <row r="130" ht="22.5" customHeight="1">
      <c r="A130" s="1"/>
      <c r="B130" s="217" t="s">
        <v>182</v>
      </c>
      <c r="C130" s="29"/>
      <c r="D130" s="29"/>
      <c r="E130" s="30"/>
      <c r="F130" s="164"/>
      <c r="G130" s="164"/>
      <c r="H130" s="165">
        <f t="shared" si="35"/>
        <v>0</v>
      </c>
      <c r="I130" s="166" t="str">
        <f t="shared" si="36"/>
        <v>Sem alteração</v>
      </c>
    </row>
    <row r="131" ht="22.5" customHeight="1">
      <c r="A131" s="1"/>
      <c r="B131" s="217" t="s">
        <v>183</v>
      </c>
      <c r="C131" s="29"/>
      <c r="D131" s="29"/>
      <c r="E131" s="30"/>
      <c r="F131" s="164"/>
      <c r="G131" s="164"/>
      <c r="H131" s="165">
        <f t="shared" si="35"/>
        <v>0</v>
      </c>
      <c r="I131" s="166" t="str">
        <f t="shared" si="36"/>
        <v>Sem alteração</v>
      </c>
    </row>
    <row r="132" ht="22.5" customHeight="1">
      <c r="A132" s="1"/>
      <c r="B132" s="217" t="s">
        <v>184</v>
      </c>
      <c r="C132" s="29"/>
      <c r="D132" s="29"/>
      <c r="E132" s="30"/>
      <c r="F132" s="164"/>
      <c r="G132" s="164"/>
      <c r="H132" s="165">
        <f t="shared" si="35"/>
        <v>0</v>
      </c>
      <c r="I132" s="166" t="str">
        <f t="shared" si="36"/>
        <v>Sem alteração</v>
      </c>
    </row>
    <row r="133" ht="22.5" customHeight="1">
      <c r="A133" s="1"/>
      <c r="B133" s="217" t="s">
        <v>185</v>
      </c>
      <c r="C133" s="29"/>
      <c r="D133" s="29"/>
      <c r="E133" s="30"/>
      <c r="F133" s="164"/>
      <c r="G133" s="164"/>
      <c r="H133" s="165">
        <f t="shared" si="35"/>
        <v>0</v>
      </c>
      <c r="I133" s="166" t="str">
        <f t="shared" si="36"/>
        <v>Sem alteração</v>
      </c>
    </row>
    <row r="134" ht="22.5" customHeight="1">
      <c r="A134" s="1"/>
      <c r="B134" s="217" t="s">
        <v>186</v>
      </c>
      <c r="C134" s="29"/>
      <c r="D134" s="29"/>
      <c r="E134" s="30"/>
      <c r="F134" s="164"/>
      <c r="G134" s="164"/>
      <c r="H134" s="165">
        <f t="shared" si="35"/>
        <v>0</v>
      </c>
      <c r="I134" s="166" t="str">
        <f t="shared" si="36"/>
        <v>Sem alteração</v>
      </c>
    </row>
    <row r="135" ht="22.5" customHeight="1">
      <c r="A135" s="1"/>
      <c r="B135" s="217" t="s">
        <v>187</v>
      </c>
      <c r="C135" s="29"/>
      <c r="D135" s="29"/>
      <c r="E135" s="30"/>
      <c r="F135" s="164"/>
      <c r="G135" s="164"/>
      <c r="H135" s="165">
        <f t="shared" si="35"/>
        <v>0</v>
      </c>
      <c r="I135" s="166" t="str">
        <f t="shared" si="36"/>
        <v>Sem alteração</v>
      </c>
    </row>
    <row r="136" ht="22.5" customHeight="1">
      <c r="A136" s="1"/>
      <c r="B136" s="217" t="s">
        <v>188</v>
      </c>
      <c r="C136" s="29"/>
      <c r="D136" s="29"/>
      <c r="E136" s="30"/>
      <c r="F136" s="164"/>
      <c r="G136" s="164"/>
      <c r="H136" s="165">
        <f t="shared" si="35"/>
        <v>0</v>
      </c>
      <c r="I136" s="166" t="str">
        <f t="shared" si="36"/>
        <v>Sem alteração</v>
      </c>
    </row>
    <row r="137" ht="22.5" customHeight="1">
      <c r="A137" s="1"/>
      <c r="B137" s="186" t="s">
        <v>189</v>
      </c>
      <c r="C137" s="29"/>
      <c r="D137" s="29"/>
      <c r="E137" s="30"/>
      <c r="F137" s="164"/>
      <c r="G137" s="164"/>
      <c r="H137" s="165">
        <f t="shared" si="35"/>
        <v>0</v>
      </c>
      <c r="I137" s="166" t="str">
        <f t="shared" si="36"/>
        <v>Sem alteração</v>
      </c>
    </row>
    <row r="138" ht="22.5" customHeight="1">
      <c r="A138" s="1"/>
      <c r="B138" s="190" t="s">
        <v>190</v>
      </c>
      <c r="C138" s="40"/>
      <c r="D138" s="40"/>
      <c r="E138" s="41"/>
      <c r="F138" s="183">
        <f t="shared" ref="F138:H138" si="37">SUM(F117:F137)</f>
        <v>0</v>
      </c>
      <c r="G138" s="183">
        <f t="shared" si="37"/>
        <v>0</v>
      </c>
      <c r="H138" s="173">
        <f t="shared" si="37"/>
        <v>0</v>
      </c>
      <c r="I138" s="174" t="str">
        <f t="shared" si="36"/>
        <v>Sem alteração</v>
      </c>
    </row>
    <row r="139" ht="15.0" customHeight="1">
      <c r="A139" s="1"/>
      <c r="B139" s="210"/>
      <c r="C139" s="1"/>
      <c r="D139" s="1"/>
      <c r="E139" s="1"/>
      <c r="F139" s="1"/>
      <c r="G139" s="1"/>
      <c r="H139" s="1"/>
      <c r="I139" s="211"/>
    </row>
    <row r="140" ht="30.0" customHeight="1">
      <c r="A140" s="1"/>
      <c r="B140" s="177" t="s">
        <v>191</v>
      </c>
      <c r="C140" s="20"/>
      <c r="D140" s="20"/>
      <c r="E140" s="20"/>
      <c r="F140" s="20"/>
      <c r="G140" s="20"/>
      <c r="H140" s="20"/>
      <c r="I140" s="176"/>
    </row>
    <row r="141" ht="30.0" customHeight="1">
      <c r="A141" s="1"/>
      <c r="B141" s="178" t="s">
        <v>106</v>
      </c>
      <c r="C141" s="119"/>
      <c r="D141" s="119"/>
      <c r="E141" s="120"/>
      <c r="F141" s="179" t="s">
        <v>64</v>
      </c>
      <c r="G141" s="179" t="s">
        <v>65</v>
      </c>
      <c r="H141" s="159" t="s">
        <v>66</v>
      </c>
      <c r="I141" s="180" t="s">
        <v>113</v>
      </c>
    </row>
    <row r="142" ht="22.5" customHeight="1">
      <c r="A142" s="1"/>
      <c r="B142" s="195"/>
      <c r="C142" s="29"/>
      <c r="D142" s="29"/>
      <c r="E142" s="30"/>
      <c r="F142" s="164"/>
      <c r="G142" s="164"/>
      <c r="H142" s="165">
        <f t="shared" ref="H142:H144" si="38">F142+G142</f>
        <v>0</v>
      </c>
      <c r="I142" s="166" t="str">
        <f t="shared" ref="I142:I145" si="39">IFS(H142=F142,"Sem alteração",F142=(G142*-1),"Excluído",AND(G142&lt;&gt;0,F142&lt;&gt;0),"Alterado",AND(G142&gt;0,F142=0),"Incluído")</f>
        <v>Sem alteração</v>
      </c>
    </row>
    <row r="143" ht="22.5" customHeight="1">
      <c r="A143" s="1"/>
      <c r="B143" s="195"/>
      <c r="C143" s="29"/>
      <c r="D143" s="29"/>
      <c r="E143" s="30"/>
      <c r="F143" s="164"/>
      <c r="G143" s="164"/>
      <c r="H143" s="165">
        <f t="shared" si="38"/>
        <v>0</v>
      </c>
      <c r="I143" s="166" t="str">
        <f t="shared" si="39"/>
        <v>Sem alteração</v>
      </c>
    </row>
    <row r="144" ht="22.5" customHeight="1">
      <c r="A144" s="1"/>
      <c r="B144" s="195"/>
      <c r="C144" s="29"/>
      <c r="D144" s="29"/>
      <c r="E144" s="30"/>
      <c r="F144" s="164"/>
      <c r="G144" s="164"/>
      <c r="H144" s="165">
        <f t="shared" si="38"/>
        <v>0</v>
      </c>
      <c r="I144" s="166" t="str">
        <f t="shared" si="39"/>
        <v>Sem alteração</v>
      </c>
    </row>
    <row r="145" ht="22.5" customHeight="1">
      <c r="A145" s="1"/>
      <c r="B145" s="190" t="s">
        <v>192</v>
      </c>
      <c r="C145" s="40"/>
      <c r="D145" s="40"/>
      <c r="E145" s="41"/>
      <c r="F145" s="183">
        <f t="shared" ref="F145:H145" si="40">SUM(F142:F144)</f>
        <v>0</v>
      </c>
      <c r="G145" s="183">
        <f t="shared" si="40"/>
        <v>0</v>
      </c>
      <c r="H145" s="173">
        <f t="shared" si="40"/>
        <v>0</v>
      </c>
      <c r="I145" s="174" t="str">
        <f t="shared" si="39"/>
        <v>Sem alteração</v>
      </c>
    </row>
    <row r="146" ht="15.0" customHeight="1">
      <c r="A146" s="1"/>
      <c r="B146" s="210"/>
      <c r="C146" s="1"/>
      <c r="D146" s="1"/>
      <c r="E146" s="1"/>
      <c r="F146" s="1"/>
      <c r="G146" s="1"/>
      <c r="H146" s="1"/>
      <c r="I146" s="211"/>
    </row>
    <row r="147" ht="19.5" customHeight="1">
      <c r="A147" s="1"/>
      <c r="B147" s="177" t="s">
        <v>193</v>
      </c>
      <c r="C147" s="20"/>
      <c r="D147" s="20"/>
      <c r="E147" s="20"/>
      <c r="F147" s="20"/>
      <c r="G147" s="20"/>
      <c r="H147" s="20"/>
      <c r="I147" s="176"/>
    </row>
    <row r="148" ht="15.75" customHeight="1">
      <c r="A148" s="1"/>
      <c r="B148" s="177"/>
      <c r="C148" s="20"/>
      <c r="D148" s="20"/>
      <c r="E148" s="21"/>
      <c r="F148" s="219" t="s">
        <v>64</v>
      </c>
      <c r="G148" s="219" t="s">
        <v>65</v>
      </c>
      <c r="H148" s="219" t="s">
        <v>66</v>
      </c>
      <c r="I148" s="220"/>
    </row>
    <row r="149" ht="24.75" customHeight="1">
      <c r="A149" s="1"/>
      <c r="B149" s="221"/>
      <c r="C149" s="20"/>
      <c r="D149" s="20"/>
      <c r="E149" s="21"/>
      <c r="F149" s="222">
        <f t="shared" ref="F149:H149" si="41">SUM(F21+F28+F45+F64+F72+F82+F89+F97+F104+F112+F138+F145)</f>
        <v>0</v>
      </c>
      <c r="G149" s="222">
        <f t="shared" si="41"/>
        <v>100</v>
      </c>
      <c r="H149" s="222">
        <f t="shared" si="41"/>
        <v>100</v>
      </c>
      <c r="I149" s="166" t="str">
        <f>IFS(H149=F149,"Sem alteração",F149=(G149*-1),"Excluído",AND(G149&lt;&gt;0,F149&lt;&gt;0),"Alterado",AND(G149&gt;0,F149=0),"Incluído")</f>
        <v>Incluído</v>
      </c>
    </row>
    <row r="150" ht="15.0" customHeight="1">
      <c r="A150" s="1"/>
      <c r="B150" s="210"/>
      <c r="C150" s="1"/>
      <c r="D150" s="1"/>
      <c r="E150" s="1"/>
      <c r="F150" s="1"/>
      <c r="G150" s="1"/>
      <c r="H150" s="1"/>
      <c r="I150" s="211"/>
    </row>
    <row r="151" ht="30.0" customHeight="1">
      <c r="A151" s="1"/>
      <c r="B151" s="161" t="s">
        <v>194</v>
      </c>
      <c r="C151" s="35"/>
      <c r="D151" s="35"/>
      <c r="E151" s="35"/>
      <c r="F151" s="35"/>
      <c r="G151" s="35"/>
      <c r="H151" s="35"/>
      <c r="I151" s="162"/>
    </row>
    <row r="152" ht="15.75" customHeight="1">
      <c r="A152" s="1"/>
      <c r="B152" s="177"/>
      <c r="C152" s="20"/>
      <c r="D152" s="20"/>
      <c r="E152" s="21"/>
      <c r="F152" s="219" t="s">
        <v>64</v>
      </c>
      <c r="G152" s="219" t="s">
        <v>65</v>
      </c>
      <c r="H152" s="219" t="s">
        <v>66</v>
      </c>
      <c r="I152" s="220"/>
    </row>
    <row r="153" ht="24.75" customHeight="1">
      <c r="A153" s="1"/>
      <c r="B153" s="223" t="s">
        <v>195</v>
      </c>
      <c r="C153" s="20"/>
      <c r="D153" s="20"/>
      <c r="E153" s="224">
        <v>0.02</v>
      </c>
      <c r="F153" s="225">
        <f>(F149*(E153*100))/(100-(E153*100)-(E154*100)-(E158*100))</f>
        <v>0</v>
      </c>
      <c r="G153" s="225">
        <f>(G149*(E153*100))/(100-(E153*100)-(E154*100)-(E158*100))</f>
        <v>2.564102564</v>
      </c>
      <c r="H153" s="97">
        <f>(H149*(E153*100))/(100-(E153*100)-(E154*100)-(E158*100))</f>
        <v>2.564102564</v>
      </c>
      <c r="I153" s="166" t="str">
        <f t="shared" ref="I153:I155" si="42">IFS(H153=F153,"Sem alteração",F153=(G153*-1),"Excluído",AND(G153&lt;&gt;0,F153&lt;&gt;0),"Alterado",AND(G153&gt;0,F153=0),"Incluído")</f>
        <v>Incluído</v>
      </c>
    </row>
    <row r="154" ht="24.75" customHeight="1">
      <c r="A154" s="1"/>
      <c r="B154" s="223" t="s">
        <v>56</v>
      </c>
      <c r="C154" s="20"/>
      <c r="D154" s="20"/>
      <c r="E154" s="224">
        <v>0.05</v>
      </c>
      <c r="F154" s="225">
        <f>(F149*(E154*100))/(100-(E153*100)-(E154*100)-(E158*100))</f>
        <v>0</v>
      </c>
      <c r="G154" s="225">
        <f>(G149*(E154*100))/(100-(E153*100)-(E154*100)-(E158*100))</f>
        <v>6.41025641</v>
      </c>
      <c r="H154" s="97">
        <f>(H149*(E154*100))/(100-(E153*100)-(E154*100)-(E158*100))</f>
        <v>6.41025641</v>
      </c>
      <c r="I154" s="166" t="str">
        <f t="shared" si="42"/>
        <v>Incluído</v>
      </c>
    </row>
    <row r="155" ht="24.75" customHeight="1">
      <c r="A155" s="1"/>
      <c r="B155" s="202" t="s">
        <v>196</v>
      </c>
      <c r="C155" s="20"/>
      <c r="D155" s="20"/>
      <c r="E155" s="21"/>
      <c r="F155" s="226">
        <f t="shared" ref="F155:H155" si="43">SUM(F153:F154)</f>
        <v>0</v>
      </c>
      <c r="G155" s="226">
        <f t="shared" si="43"/>
        <v>8.974358974</v>
      </c>
      <c r="H155" s="226">
        <f t="shared" si="43"/>
        <v>8.974358974</v>
      </c>
      <c r="I155" s="174" t="str">
        <f t="shared" si="42"/>
        <v>Incluído</v>
      </c>
    </row>
    <row r="156" ht="30.0" customHeight="1">
      <c r="A156" s="1"/>
      <c r="B156" s="161" t="s">
        <v>197</v>
      </c>
      <c r="C156" s="35"/>
      <c r="D156" s="35"/>
      <c r="E156" s="35"/>
      <c r="F156" s="35"/>
      <c r="G156" s="35"/>
      <c r="H156" s="35"/>
      <c r="I156" s="162"/>
    </row>
    <row r="157" ht="15.75" customHeight="1">
      <c r="A157" s="1"/>
      <c r="B157" s="177"/>
      <c r="C157" s="20"/>
      <c r="D157" s="20"/>
      <c r="E157" s="21"/>
      <c r="F157" s="219" t="s">
        <v>64</v>
      </c>
      <c r="G157" s="219" t="s">
        <v>65</v>
      </c>
      <c r="H157" s="219" t="s">
        <v>66</v>
      </c>
      <c r="I157" s="220"/>
    </row>
    <row r="158" ht="24.75" customHeight="1">
      <c r="A158" s="1"/>
      <c r="B158" s="223" t="s">
        <v>59</v>
      </c>
      <c r="C158" s="20"/>
      <c r="D158" s="20"/>
      <c r="E158" s="224">
        <v>0.15</v>
      </c>
      <c r="F158" s="225">
        <f>(F149*(E158*100))/(100-(E153*100)-(E154*100)-(E158*100))</f>
        <v>0</v>
      </c>
      <c r="G158" s="225">
        <f>(G149*(E158*100))/(100-(E153*100)-(E154*100)-(E158*100))</f>
        <v>19.23076923</v>
      </c>
      <c r="H158" s="97">
        <f>(H149*(E158*100))/(100-(E153*100)-(E154*100)-(E158*100))</f>
        <v>19.23076923</v>
      </c>
      <c r="I158" s="166" t="str">
        <f t="shared" ref="I158:I159" si="45">IFS(H158=F158,"Sem alteração",F158=(G158*-1),"Excluído",AND(G158&lt;&gt;0,F158&lt;&gt;0),"Alterado",AND(G158&gt;0,F158=0),"Incluído")</f>
        <v>Incluído</v>
      </c>
    </row>
    <row r="159" ht="24.75" customHeight="1">
      <c r="A159" s="1"/>
      <c r="B159" s="202" t="s">
        <v>198</v>
      </c>
      <c r="C159" s="20"/>
      <c r="D159" s="20"/>
      <c r="E159" s="21"/>
      <c r="F159" s="226">
        <f t="shared" ref="F159:H159" si="44">F158</f>
        <v>0</v>
      </c>
      <c r="G159" s="226">
        <f t="shared" si="44"/>
        <v>19.23076923</v>
      </c>
      <c r="H159" s="226">
        <f t="shared" si="44"/>
        <v>19.23076923</v>
      </c>
      <c r="I159" s="174" t="str">
        <f t="shared" si="45"/>
        <v>Incluído</v>
      </c>
    </row>
    <row r="160" ht="15.0" customHeight="1">
      <c r="A160" s="1"/>
      <c r="B160" s="210"/>
      <c r="C160" s="1"/>
      <c r="D160" s="1"/>
      <c r="E160" s="1"/>
      <c r="F160" s="1"/>
      <c r="G160" s="1"/>
      <c r="H160" s="1"/>
      <c r="I160" s="211"/>
    </row>
    <row r="161" ht="19.5" customHeight="1">
      <c r="A161" s="1"/>
      <c r="B161" s="227" t="s">
        <v>199</v>
      </c>
      <c r="C161" s="20"/>
      <c r="D161" s="20"/>
      <c r="E161" s="20"/>
      <c r="F161" s="20"/>
      <c r="G161" s="20"/>
      <c r="H161" s="20"/>
      <c r="I161" s="176"/>
    </row>
    <row r="162" ht="15.75" customHeight="1">
      <c r="A162" s="1"/>
      <c r="B162" s="228"/>
      <c r="C162" s="40"/>
      <c r="D162" s="40"/>
      <c r="E162" s="41"/>
      <c r="F162" s="159" t="s">
        <v>64</v>
      </c>
      <c r="G162" s="159" t="s">
        <v>65</v>
      </c>
      <c r="H162" s="159" t="s">
        <v>66</v>
      </c>
      <c r="I162" s="229"/>
    </row>
    <row r="163" ht="30.0" customHeight="1">
      <c r="A163" s="1"/>
      <c r="B163" s="230"/>
      <c r="C163" s="20"/>
      <c r="D163" s="20"/>
      <c r="E163" s="21"/>
      <c r="F163" s="225">
        <f t="shared" ref="F163:H163" si="46">F149+F155+F159</f>
        <v>0</v>
      </c>
      <c r="G163" s="225">
        <f t="shared" si="46"/>
        <v>128.2051282</v>
      </c>
      <c r="H163" s="225">
        <f t="shared" si="46"/>
        <v>128.2051282</v>
      </c>
      <c r="I163" s="231" t="str">
        <f>IFS(H163=F163,"Sem alteração",F163=(G163*-1),"Excluído",AND(G163&lt;&gt;0,F163&lt;&gt;0),"Alterado",AND(G163&gt;0,F163=0),"Incluído")</f>
        <v>Incluído</v>
      </c>
    </row>
    <row r="164" ht="18.0" customHeight="1">
      <c r="A164" s="1"/>
      <c r="B164" s="232"/>
      <c r="D164" s="2"/>
      <c r="E164" s="2"/>
      <c r="F164" s="2"/>
      <c r="G164" s="2"/>
      <c r="H164" s="2"/>
      <c r="I164" s="233"/>
    </row>
    <row r="165" ht="18.0" customHeight="1">
      <c r="A165" s="1"/>
      <c r="B165" s="234"/>
      <c r="C165" s="2"/>
      <c r="D165" s="2"/>
      <c r="E165" s="2"/>
      <c r="F165" s="2"/>
      <c r="G165" s="2"/>
      <c r="H165" s="2"/>
      <c r="I165" s="233"/>
    </row>
    <row r="166" ht="18.0" customHeight="1">
      <c r="A166" s="1"/>
      <c r="B166" s="234"/>
      <c r="C166" s="2"/>
      <c r="D166" s="2"/>
      <c r="E166" s="2"/>
      <c r="F166" s="2"/>
      <c r="G166" s="2"/>
      <c r="H166" s="2"/>
      <c r="I166" s="233"/>
    </row>
    <row r="167" ht="19.5" customHeight="1">
      <c r="A167" s="1"/>
      <c r="B167" s="235"/>
      <c r="C167" s="61"/>
      <c r="D167" s="61"/>
      <c r="E167" s="61"/>
      <c r="F167" s="61"/>
      <c r="G167" s="61"/>
      <c r="H167" s="61"/>
      <c r="I167" s="236"/>
    </row>
    <row r="168" ht="19.5" customHeight="1">
      <c r="A168" s="1"/>
      <c r="B168" s="237" t="s">
        <v>200</v>
      </c>
      <c r="C168" s="238"/>
      <c r="D168" s="238"/>
      <c r="E168" s="238"/>
      <c r="F168" s="238"/>
      <c r="G168" s="238"/>
      <c r="H168" s="238"/>
      <c r="I168" s="239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</row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8">
    <mergeCell ref="B8:I8"/>
    <mergeCell ref="B9:I9"/>
    <mergeCell ref="B11:I13"/>
    <mergeCell ref="B14:E14"/>
    <mergeCell ref="B15:I15"/>
    <mergeCell ref="B16:E16"/>
    <mergeCell ref="B17:E17"/>
    <mergeCell ref="B18:E18"/>
    <mergeCell ref="B19:E19"/>
    <mergeCell ref="B20:E20"/>
    <mergeCell ref="B21:E21"/>
    <mergeCell ref="B22:I22"/>
    <mergeCell ref="B23:I23"/>
    <mergeCell ref="B24:E24"/>
    <mergeCell ref="B25:E25"/>
    <mergeCell ref="B26:E26"/>
    <mergeCell ref="B27:E27"/>
    <mergeCell ref="B28:E28"/>
    <mergeCell ref="B29:I29"/>
    <mergeCell ref="B30:I30"/>
    <mergeCell ref="B31:E31"/>
    <mergeCell ref="B32:I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I46"/>
    <mergeCell ref="B47:I47"/>
    <mergeCell ref="B48:E48"/>
    <mergeCell ref="B49:I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105:I105"/>
    <mergeCell ref="B106:I106"/>
    <mergeCell ref="B107:E107"/>
    <mergeCell ref="B108:I108"/>
    <mergeCell ref="B109:E109"/>
    <mergeCell ref="B110:E110"/>
    <mergeCell ref="B111:E111"/>
    <mergeCell ref="B112:E112"/>
    <mergeCell ref="B114:I114"/>
    <mergeCell ref="B115:E115"/>
    <mergeCell ref="B116:I116"/>
    <mergeCell ref="B117:E117"/>
    <mergeCell ref="B118:E118"/>
    <mergeCell ref="B119:E119"/>
    <mergeCell ref="B127:E127"/>
    <mergeCell ref="B128:E128"/>
    <mergeCell ref="B129:E129"/>
    <mergeCell ref="B130:E130"/>
    <mergeCell ref="B131:E131"/>
    <mergeCell ref="B132:E132"/>
    <mergeCell ref="B133:E133"/>
    <mergeCell ref="B134:E134"/>
    <mergeCell ref="B135:E135"/>
    <mergeCell ref="B136:E136"/>
    <mergeCell ref="B137:E137"/>
    <mergeCell ref="B138:E138"/>
    <mergeCell ref="B140:I140"/>
    <mergeCell ref="B141:E141"/>
    <mergeCell ref="B142:E142"/>
    <mergeCell ref="B143:E143"/>
    <mergeCell ref="B144:E144"/>
    <mergeCell ref="B145:E145"/>
    <mergeCell ref="B147:I147"/>
    <mergeCell ref="B148:E148"/>
    <mergeCell ref="B149:E149"/>
    <mergeCell ref="B158:D158"/>
    <mergeCell ref="B159:E159"/>
    <mergeCell ref="B161:I161"/>
    <mergeCell ref="B162:E162"/>
    <mergeCell ref="B163:E163"/>
    <mergeCell ref="B164:C164"/>
    <mergeCell ref="B167:I167"/>
    <mergeCell ref="B168:I168"/>
    <mergeCell ref="B151:I151"/>
    <mergeCell ref="B152:E152"/>
    <mergeCell ref="B153:D153"/>
    <mergeCell ref="B154:D154"/>
    <mergeCell ref="B155:E155"/>
    <mergeCell ref="B156:I156"/>
    <mergeCell ref="B157:E157"/>
    <mergeCell ref="B60:E60"/>
    <mergeCell ref="B61:E61"/>
    <mergeCell ref="B62:E62"/>
    <mergeCell ref="B63:E63"/>
    <mergeCell ref="B64:E64"/>
    <mergeCell ref="B65:I65"/>
    <mergeCell ref="B66:I66"/>
    <mergeCell ref="B67:E67"/>
    <mergeCell ref="B68:I68"/>
    <mergeCell ref="B69:E69"/>
    <mergeCell ref="B70:E70"/>
    <mergeCell ref="B71:E71"/>
    <mergeCell ref="B72:E72"/>
    <mergeCell ref="B73:I73"/>
    <mergeCell ref="B74:I74"/>
    <mergeCell ref="B75:E75"/>
    <mergeCell ref="B76:I76"/>
    <mergeCell ref="B77:E77"/>
    <mergeCell ref="B78:E78"/>
    <mergeCell ref="B79:E79"/>
    <mergeCell ref="B80:E80"/>
    <mergeCell ref="B81:E81"/>
    <mergeCell ref="B82:E82"/>
    <mergeCell ref="B84:I84"/>
    <mergeCell ref="B85:E85"/>
    <mergeCell ref="B86:E86"/>
    <mergeCell ref="B87:E87"/>
    <mergeCell ref="B88:E88"/>
    <mergeCell ref="B89:E89"/>
    <mergeCell ref="B91:I91"/>
    <mergeCell ref="B92:E92"/>
    <mergeCell ref="B93:I93"/>
    <mergeCell ref="B94:E94"/>
    <mergeCell ref="B95:E95"/>
    <mergeCell ref="B96:E96"/>
    <mergeCell ref="B97:E97"/>
    <mergeCell ref="B99:I99"/>
    <mergeCell ref="B100:E100"/>
    <mergeCell ref="B101:E101"/>
    <mergeCell ref="B102:E102"/>
    <mergeCell ref="B103:E103"/>
    <mergeCell ref="B104:E104"/>
    <mergeCell ref="B120:E120"/>
    <mergeCell ref="B121:E121"/>
    <mergeCell ref="B122:E122"/>
    <mergeCell ref="B123:E123"/>
    <mergeCell ref="B124:E124"/>
    <mergeCell ref="B125:E125"/>
    <mergeCell ref="B126:E126"/>
  </mergeCells>
  <hyperlinks>
    <hyperlink r:id="rId1" ref="B76"/>
  </hyperlinks>
  <printOptions horizontalCentered="1"/>
  <pageMargins bottom="0.75" footer="0.0" header="0.0" left="0.0" right="0.0" top="0.25614268096006076"/>
  <pageSetup paperSize="9" orientation="portrait"/>
  <drawing r:id="rId2"/>
</worksheet>
</file>